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020" windowWidth="19215" windowHeight="4080" tabRatio="708"/>
  </bookViews>
  <sheets>
    <sheet name="Income Statement" sheetId="81" r:id="rId1"/>
    <sheet name="Executive" sheetId="75" r:id="rId2"/>
    <sheet name="Operations Group" sheetId="99" r:id="rId3"/>
    <sheet name="Operations Support Group" sheetId="100" r:id="rId4"/>
    <sheet name="Finance &amp; Administration" sheetId="77" r:id="rId5"/>
    <sheet name="Corporate Affairs" sheetId="78" r:id="rId6"/>
    <sheet name="Legal" sheetId="79" r:id="rId7"/>
    <sheet name="Trade Development" sheetId="101" r:id="rId8"/>
    <sheet name="Real Estate" sheetId="102" r:id="rId9"/>
  </sheets>
  <definedNames>
    <definedName name="TM1REBUILDOPTION">1</definedName>
  </definedNames>
  <calcPr calcId="145621"/>
</workbook>
</file>

<file path=xl/calcChain.xml><?xml version="1.0" encoding="utf-8"?>
<calcChain xmlns="http://schemas.openxmlformats.org/spreadsheetml/2006/main">
  <c r="G46" i="81" l="1"/>
  <c r="G47" i="81"/>
  <c r="G34" i="81"/>
  <c r="G38" i="81"/>
  <c r="G40" i="81"/>
  <c r="G48" i="81"/>
  <c r="G51" i="81"/>
  <c r="F46" i="81"/>
  <c r="F47" i="81"/>
  <c r="F34" i="81"/>
  <c r="F38" i="81"/>
  <c r="F40" i="81"/>
  <c r="F48" i="81"/>
  <c r="F51" i="81"/>
  <c r="E46" i="81"/>
  <c r="E47" i="81"/>
  <c r="E34" i="81"/>
  <c r="E38" i="81"/>
  <c r="E40" i="81"/>
  <c r="E48" i="81"/>
  <c r="E51" i="81"/>
  <c r="D46" i="81"/>
  <c r="D47" i="81"/>
  <c r="D34" i="81"/>
  <c r="D38" i="81"/>
  <c r="D40" i="81"/>
  <c r="D48" i="81"/>
  <c r="D51" i="81"/>
  <c r="C46" i="81"/>
  <c r="C47" i="81"/>
  <c r="C34" i="81"/>
  <c r="C38" i="81"/>
  <c r="C40" i="81"/>
  <c r="C48" i="81"/>
  <c r="C51" i="81"/>
  <c r="G11" i="81"/>
  <c r="G20" i="81"/>
  <c r="G22" i="81"/>
  <c r="G28" i="81"/>
  <c r="G30" i="81"/>
  <c r="G42" i="81"/>
  <c r="F11" i="81"/>
  <c r="F20" i="81"/>
  <c r="F22" i="81"/>
  <c r="F28" i="81"/>
  <c r="F30" i="81"/>
  <c r="F42" i="81"/>
  <c r="E11" i="81"/>
  <c r="E20" i="81"/>
  <c r="E22" i="81"/>
  <c r="E28" i="81"/>
  <c r="E30" i="81"/>
  <c r="E42" i="81"/>
  <c r="D11" i="81"/>
  <c r="D20" i="81"/>
  <c r="D22" i="81"/>
  <c r="D28" i="81"/>
  <c r="D30" i="81"/>
  <c r="D42" i="81"/>
  <c r="C11" i="81"/>
  <c r="C20" i="81"/>
  <c r="C22" i="81"/>
  <c r="C28" i="81"/>
  <c r="C30" i="81"/>
  <c r="C42" i="81"/>
  <c r="F19" i="102"/>
  <c r="E19" i="102"/>
  <c r="D19" i="102"/>
  <c r="C19" i="102"/>
  <c r="B19" i="102"/>
  <c r="F19" i="101"/>
  <c r="E19" i="101"/>
  <c r="D19" i="101"/>
  <c r="C19" i="101"/>
  <c r="B19" i="101"/>
  <c r="F19" i="100"/>
  <c r="E19" i="100"/>
  <c r="D19" i="100"/>
  <c r="C19" i="100"/>
  <c r="B19" i="100"/>
  <c r="F19" i="99"/>
  <c r="E19" i="99"/>
  <c r="D19" i="99"/>
  <c r="C19" i="99"/>
  <c r="B19" i="99"/>
  <c r="C19" i="79"/>
  <c r="D19" i="79"/>
  <c r="E19" i="79"/>
  <c r="F19" i="79"/>
  <c r="B19" i="79"/>
  <c r="C19" i="78"/>
  <c r="D19" i="78"/>
  <c r="E19" i="78"/>
  <c r="F19" i="78"/>
  <c r="B19" i="78"/>
  <c r="C19" i="77"/>
  <c r="D19" i="77"/>
  <c r="E19" i="77"/>
  <c r="F19" i="77"/>
  <c r="B19" i="77"/>
  <c r="C19" i="75"/>
  <c r="D19" i="75"/>
  <c r="E19" i="75"/>
  <c r="F19" i="75"/>
  <c r="B19" i="75"/>
</calcChain>
</file>

<file path=xl/sharedStrings.xml><?xml version="1.0" encoding="utf-8"?>
<sst xmlns="http://schemas.openxmlformats.org/spreadsheetml/2006/main" count="216" uniqueCount="67">
  <si>
    <t>TOTAL EXPENSES</t>
  </si>
  <si>
    <t>Allocation to Others</t>
  </si>
  <si>
    <t>Salaries</t>
  </si>
  <si>
    <t>Benefits</t>
  </si>
  <si>
    <t>Retirement Benefits</t>
  </si>
  <si>
    <t>Insurance</t>
  </si>
  <si>
    <t>Utilities &amp; Fuel</t>
  </si>
  <si>
    <t>Terminal &amp; Asset Maintenance</t>
  </si>
  <si>
    <t>Discretionary Expenses</t>
  </si>
  <si>
    <t>Depreciation &amp; Amortization</t>
  </si>
  <si>
    <t>Economic Development &amp; Community Support</t>
  </si>
  <si>
    <t>Allocated Expenses to CIP</t>
  </si>
  <si>
    <t>Operating Income</t>
  </si>
  <si>
    <t>Net Operating Income</t>
  </si>
  <si>
    <t>Net Income</t>
  </si>
  <si>
    <t>Non-Operating Expenses</t>
  </si>
  <si>
    <t>2015 Budget</t>
  </si>
  <si>
    <t>2016 Budget</t>
  </si>
  <si>
    <t>2017 Budget</t>
  </si>
  <si>
    <t>2018 Budget</t>
  </si>
  <si>
    <t>2012 Audited</t>
  </si>
  <si>
    <t>Non-Operating</t>
  </si>
  <si>
    <t>PORT OF HOUSTON AUTHORITY</t>
  </si>
  <si>
    <t>EXECUTIVE DIVISION</t>
  </si>
  <si>
    <t>FINANCE &amp; ADMINISTRATION DIVISION</t>
  </si>
  <si>
    <t>CORPORATE AFFAIRS DIVISION</t>
  </si>
  <si>
    <t>LEGAL DIVISION</t>
  </si>
  <si>
    <t>Operating Revenues</t>
  </si>
  <si>
    <t>Net Cash Flow</t>
  </si>
  <si>
    <t>Notes:</t>
  </si>
  <si>
    <t>INCOME STATEMENT  ($000's)</t>
  </si>
  <si>
    <t>Revenues Container Terminals</t>
  </si>
  <si>
    <t>Revenues Turning Basin</t>
  </si>
  <si>
    <t>Revenues Bulk</t>
  </si>
  <si>
    <t>Revenues Lease</t>
  </si>
  <si>
    <t>Revenues Other</t>
  </si>
  <si>
    <t>Expenses Container Terminals</t>
  </si>
  <si>
    <t>Expenses Turning Basin Terminals</t>
  </si>
  <si>
    <t>Expenses Bulk</t>
  </si>
  <si>
    <t>Expenses Lease</t>
  </si>
  <si>
    <t>Expenses Other</t>
  </si>
  <si>
    <t>Expenses Pension and Other Retirement Benefits</t>
  </si>
  <si>
    <t>Expenses Depreciation and Amortization</t>
  </si>
  <si>
    <t>Operating Expenses</t>
  </si>
  <si>
    <t>G&amp;A Revenues</t>
  </si>
  <si>
    <t>G&amp;A Expenses</t>
  </si>
  <si>
    <t>G&amp;A Pension and Other Retirement Benefits</t>
  </si>
  <si>
    <t>G&amp;A Depreciation</t>
  </si>
  <si>
    <t>General &amp; Administrative Expenses</t>
  </si>
  <si>
    <t>Non-Operating Income</t>
  </si>
  <si>
    <t>Contribution from Federal/State Agency</t>
  </si>
  <si>
    <t>Contribution to Federal/State Agency</t>
  </si>
  <si>
    <t>Contributions to/from Federal/State Agency</t>
  </si>
  <si>
    <t>Add: Depreciation &amp; Amortization</t>
  </si>
  <si>
    <t>Cash Flow from Operating Activities</t>
  </si>
  <si>
    <t>Add: Non-Operating</t>
  </si>
  <si>
    <t>Add: Gain/Loss on Investment</t>
  </si>
  <si>
    <t>Add: Non-Recurring Cash Transactions</t>
  </si>
  <si>
    <t>2019 Budget</t>
  </si>
  <si>
    <t>2015-2019 FIVE YEAR PLAN</t>
  </si>
  <si>
    <t>OPERATIONS SUPPORT GROUP</t>
  </si>
  <si>
    <t>OPERATIONS GROUP</t>
  </si>
  <si>
    <t>TRADE DEVELOPMENT</t>
  </si>
  <si>
    <t>REAL ESTATE</t>
  </si>
  <si>
    <t>1.  Non-Operating is driven by interest expense on debt financing to be paid by PHA starting in 2018.</t>
  </si>
  <si>
    <t>2.  Limited grants in 2015 and 2016 with no grants projected for 2017-2019.</t>
  </si>
  <si>
    <t>Non-Operating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</si>
</sst>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0" fillId="0" borderId="0" xfId="0" applyFont="1"/>
    <xf numFmtId="0" fontId="3" fillId="0" borderId="0" xfId="0" applyFont="1"/>
    <xf numFmtId="164" fontId="0" fillId="0" borderId="0" xfId="2" applyNumberFormat="1" applyFont="1"/>
    <xf numFmtId="164" fontId="0" fillId="0" borderId="0" xfId="2" applyNumberFormat="1" applyFont="1" applyAlignment="1">
      <alignment horizontal="center"/>
    </xf>
    <xf numFmtId="164" fontId="5" fillId="0" borderId="0" xfId="2" applyNumberFormat="1" applyFont="1"/>
    <xf numFmtId="164" fontId="3" fillId="0" borderId="0" xfId="2" applyNumberFormat="1" applyFont="1"/>
    <xf numFmtId="164" fontId="0" fillId="0" borderId="0" xfId="2" applyNumberFormat="1" applyFont="1" applyFill="1"/>
    <xf numFmtId="164" fontId="3" fillId="0" borderId="1" xfId="2" applyNumberFormat="1" applyFont="1" applyBorder="1" applyAlignment="1">
      <alignment horizontal="center"/>
    </xf>
    <xf numFmtId="165" fontId="0" fillId="0" borderId="0" xfId="2" applyNumberFormat="1" applyFont="1"/>
    <xf numFmtId="5" fontId="0" fillId="0" borderId="0" xfId="2" applyNumberFormat="1" applyFont="1"/>
    <xf numFmtId="37" fontId="0" fillId="0" borderId="0" xfId="2" applyNumberFormat="1" applyFont="1"/>
    <xf numFmtId="37" fontId="0" fillId="0" borderId="0" xfId="2" applyNumberFormat="1" applyFont="1" applyFill="1"/>
    <xf numFmtId="5" fontId="5" fillId="0" borderId="2" xfId="3" applyNumberFormat="1" applyFont="1" applyBorder="1"/>
    <xf numFmtId="5" fontId="5" fillId="0" borderId="2" xfId="3" applyNumberFormat="1" applyFont="1" applyFill="1" applyBorder="1"/>
    <xf numFmtId="5" fontId="0" fillId="0" borderId="0" xfId="3" applyNumberFormat="1" applyFont="1"/>
    <xf numFmtId="37" fontId="0" fillId="0" borderId="0" xfId="3" applyNumberFormat="1" applyFont="1"/>
    <xf numFmtId="5" fontId="3" fillId="0" borderId="0" xfId="3" applyNumberFormat="1" applyFont="1"/>
    <xf numFmtId="164" fontId="3" fillId="2" borderId="3" xfId="2" applyNumberFormat="1" applyFont="1" applyFill="1" applyBorder="1"/>
    <xf numFmtId="5" fontId="3" fillId="2" borderId="4" xfId="3" applyNumberFormat="1" applyFont="1" applyFill="1" applyBorder="1"/>
    <xf numFmtId="5" fontId="3" fillId="0" borderId="5" xfId="3" applyNumberFormat="1" applyFont="1" applyBorder="1"/>
    <xf numFmtId="37" fontId="3" fillId="0" borderId="0" xfId="2" applyNumberFormat="1" applyFont="1"/>
    <xf numFmtId="164" fontId="3" fillId="0" borderId="0" xfId="2" applyNumberFormat="1" applyFont="1" applyFill="1"/>
    <xf numFmtId="0" fontId="7" fillId="0" borderId="0" xfId="0" applyFont="1"/>
    <xf numFmtId="0" fontId="8" fillId="0" borderId="0" xfId="0" applyFont="1"/>
    <xf numFmtId="164" fontId="9" fillId="0" borderId="1" xfId="2" applyNumberFormat="1" applyFont="1" applyBorder="1" applyAlignment="1">
      <alignment horizontal="center"/>
    </xf>
    <xf numFmtId="164" fontId="8" fillId="0" borderId="0" xfId="2" applyNumberFormat="1" applyFont="1"/>
    <xf numFmtId="0" fontId="9" fillId="0" borderId="0" xfId="0" applyFont="1"/>
    <xf numFmtId="37" fontId="8" fillId="0" borderId="0" xfId="0" applyNumberFormat="1" applyFont="1"/>
    <xf numFmtId="5" fontId="8" fillId="0" borderId="0" xfId="2" applyNumberFormat="1" applyFont="1"/>
    <xf numFmtId="5" fontId="9" fillId="0" borderId="0" xfId="2" applyNumberFormat="1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">
    <cellStyle name="Comma" xfId="2" builtinId="3"/>
    <cellStyle name="Currency" xfId="3" builtinId="4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zoomScaleNormal="100" workbookViewId="0">
      <selection sqref="A1:G1"/>
    </sheetView>
  </sheetViews>
  <sheetFormatPr defaultRowHeight="15" x14ac:dyDescent="0.25"/>
  <cols>
    <col min="1" max="1" width="45.7109375" style="3" bestFit="1" customWidth="1"/>
    <col min="2" max="2" width="14.28515625" style="3" hidden="1" customWidth="1"/>
    <col min="3" max="7" width="14.28515625" style="3" customWidth="1"/>
    <col min="8" max="16384" width="9.140625" style="3"/>
  </cols>
  <sheetData>
    <row r="1" spans="1:7" ht="18.75" x14ac:dyDescent="0.25">
      <c r="A1" s="31" t="s">
        <v>22</v>
      </c>
      <c r="B1" s="31"/>
      <c r="C1" s="31"/>
      <c r="D1" s="31"/>
      <c r="E1" s="31"/>
      <c r="F1" s="31"/>
      <c r="G1" s="31"/>
    </row>
    <row r="2" spans="1:7" ht="18.75" x14ac:dyDescent="0.25">
      <c r="A2" s="32" t="s">
        <v>59</v>
      </c>
      <c r="B2" s="32"/>
      <c r="C2" s="32"/>
      <c r="D2" s="32"/>
      <c r="E2" s="32"/>
      <c r="F2" s="32"/>
      <c r="G2" s="32"/>
    </row>
    <row r="3" spans="1:7" ht="18.75" x14ac:dyDescent="0.25">
      <c r="A3" s="32" t="s">
        <v>30</v>
      </c>
      <c r="B3" s="32"/>
      <c r="C3" s="32"/>
      <c r="D3" s="32"/>
      <c r="E3" s="32"/>
      <c r="F3" s="32"/>
      <c r="G3" s="32"/>
    </row>
    <row r="5" spans="1:7" s="4" customFormat="1" x14ac:dyDescent="0.25">
      <c r="B5" s="8" t="s">
        <v>20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58</v>
      </c>
    </row>
    <row r="6" spans="1:7" x14ac:dyDescent="0.25">
      <c r="A6" s="3" t="s">
        <v>31</v>
      </c>
      <c r="B6" s="9">
        <v>137230</v>
      </c>
      <c r="C6" s="10">
        <v>174451.78899999999</v>
      </c>
      <c r="D6" s="10">
        <v>180362.90132999999</v>
      </c>
      <c r="E6" s="10">
        <v>195930.00948000001</v>
      </c>
      <c r="F6" s="10">
        <v>212030.96031000002</v>
      </c>
      <c r="G6" s="10">
        <v>224386.80703999999</v>
      </c>
    </row>
    <row r="7" spans="1:7" x14ac:dyDescent="0.25">
      <c r="A7" s="3" t="s">
        <v>32</v>
      </c>
      <c r="B7" s="3">
        <v>43731</v>
      </c>
      <c r="C7" s="11">
        <v>59189.211040000002</v>
      </c>
      <c r="D7" s="11">
        <v>58428.410990000004</v>
      </c>
      <c r="E7" s="11">
        <v>58601.204288299989</v>
      </c>
      <c r="F7" s="11">
        <v>61439.745041543996</v>
      </c>
      <c r="G7" s="11">
        <v>65487.033514374227</v>
      </c>
    </row>
    <row r="8" spans="1:7" x14ac:dyDescent="0.25">
      <c r="A8" s="3" t="s">
        <v>33</v>
      </c>
      <c r="B8" s="3">
        <v>3168</v>
      </c>
      <c r="C8" s="12">
        <v>4907.5406100000009</v>
      </c>
      <c r="D8" s="12">
        <v>5067.4410900000003</v>
      </c>
      <c r="E8" s="12">
        <v>5283.9114099999997</v>
      </c>
      <c r="F8" s="12">
        <v>5541.8559400000004</v>
      </c>
      <c r="G8" s="12">
        <v>5810.6065499999995</v>
      </c>
    </row>
    <row r="9" spans="1:7" x14ac:dyDescent="0.25">
      <c r="A9" s="3" t="s">
        <v>34</v>
      </c>
      <c r="B9" s="3">
        <v>24056</v>
      </c>
      <c r="C9" s="12">
        <v>6130.6890000000003</v>
      </c>
      <c r="D9" s="12">
        <v>6220.6890000000003</v>
      </c>
      <c r="E9" s="12">
        <v>6220.6890000000003</v>
      </c>
      <c r="F9" s="12">
        <v>6220.6890000000003</v>
      </c>
      <c r="G9" s="12">
        <v>6220.6890000000003</v>
      </c>
    </row>
    <row r="10" spans="1:7" x14ac:dyDescent="0.25">
      <c r="A10" s="3" t="s">
        <v>35</v>
      </c>
      <c r="B10" s="3">
        <v>15029</v>
      </c>
      <c r="C10" s="12">
        <v>18568.873</v>
      </c>
      <c r="D10" s="12">
        <v>12290.01</v>
      </c>
      <c r="E10" s="12">
        <v>12457.508</v>
      </c>
      <c r="F10" s="12">
        <v>12629.473</v>
      </c>
      <c r="G10" s="12">
        <v>12807.844999999999</v>
      </c>
    </row>
    <row r="11" spans="1:7" s="5" customFormat="1" x14ac:dyDescent="0.25">
      <c r="A11" s="5" t="s">
        <v>27</v>
      </c>
      <c r="B11" s="13">
        <v>223214</v>
      </c>
      <c r="C11" s="14">
        <f>SUM(C6:C10)</f>
        <v>263248.10265000002</v>
      </c>
      <c r="D11" s="14">
        <f>SUM(D6:D10)</f>
        <v>262369.45241000003</v>
      </c>
      <c r="E11" s="14">
        <f>SUM(E6:E10)</f>
        <v>278493.32217829995</v>
      </c>
      <c r="F11" s="14">
        <f>SUM(F6:F10)</f>
        <v>297862.72329154401</v>
      </c>
      <c r="G11" s="14">
        <f>SUM(G6:G10)</f>
        <v>314712.98110437422</v>
      </c>
    </row>
    <row r="12" spans="1:7" x14ac:dyDescent="0.25">
      <c r="C12" s="12"/>
      <c r="D12" s="12"/>
      <c r="E12" s="12"/>
      <c r="F12" s="12"/>
      <c r="G12" s="12"/>
    </row>
    <row r="13" spans="1:7" x14ac:dyDescent="0.25">
      <c r="A13" s="3" t="s">
        <v>36</v>
      </c>
      <c r="B13" s="3">
        <v>64270</v>
      </c>
      <c r="C13" s="12">
        <v>73200.18826407993</v>
      </c>
      <c r="D13" s="12">
        <v>75640.89508057991</v>
      </c>
      <c r="E13" s="12">
        <v>81096.760730579932</v>
      </c>
      <c r="F13" s="12">
        <v>85812.851967079914</v>
      </c>
      <c r="G13" s="12">
        <v>90066.474548474944</v>
      </c>
    </row>
    <row r="14" spans="1:7" x14ac:dyDescent="0.25">
      <c r="A14" s="3" t="s">
        <v>37</v>
      </c>
      <c r="B14" s="3">
        <v>12924</v>
      </c>
      <c r="C14" s="12">
        <v>21572.255068885104</v>
      </c>
      <c r="D14" s="12">
        <v>19085.419258885104</v>
      </c>
      <c r="E14" s="12">
        <v>18286.407614385105</v>
      </c>
      <c r="F14" s="12">
        <v>20064.804120550103</v>
      </c>
      <c r="G14" s="12">
        <v>18144.651021900052</v>
      </c>
    </row>
    <row r="15" spans="1:7" x14ac:dyDescent="0.25">
      <c r="A15" s="3" t="s">
        <v>38</v>
      </c>
      <c r="B15" s="3">
        <v>240</v>
      </c>
      <c r="C15" s="12">
        <v>655.07899999999995</v>
      </c>
      <c r="D15" s="12">
        <v>456.101</v>
      </c>
      <c r="E15" s="12">
        <v>307.27749999999997</v>
      </c>
      <c r="F15" s="12">
        <v>307.43663500000002</v>
      </c>
      <c r="G15" s="12">
        <v>308.65354405000005</v>
      </c>
    </row>
    <row r="16" spans="1:7" x14ac:dyDescent="0.25">
      <c r="A16" s="3" t="s">
        <v>39</v>
      </c>
      <c r="B16" s="3">
        <v>1239</v>
      </c>
      <c r="C16" s="11">
        <v>277.88600000000002</v>
      </c>
      <c r="D16" s="11">
        <v>92.885999999999996</v>
      </c>
      <c r="E16" s="11">
        <v>92.885999999999996</v>
      </c>
      <c r="F16" s="11">
        <v>92.885999999999996</v>
      </c>
      <c r="G16" s="11">
        <v>92.885999999999996</v>
      </c>
    </row>
    <row r="17" spans="1:7" x14ac:dyDescent="0.25">
      <c r="A17" s="3" t="s">
        <v>40</v>
      </c>
      <c r="B17" s="3">
        <v>15721</v>
      </c>
      <c r="C17" s="11">
        <v>16080.14822943804</v>
      </c>
      <c r="D17" s="11">
        <v>15210.079229438041</v>
      </c>
      <c r="E17" s="11">
        <v>15101.498229438041</v>
      </c>
      <c r="F17" s="11">
        <v>14200.179229438041</v>
      </c>
      <c r="G17" s="11">
        <v>14100.079229438041</v>
      </c>
    </row>
    <row r="18" spans="1:7" x14ac:dyDescent="0.25">
      <c r="A18" s="3" t="s">
        <v>41</v>
      </c>
      <c r="B18" s="3">
        <v>8512</v>
      </c>
      <c r="C18" s="11">
        <v>5110.8369185318707</v>
      </c>
      <c r="D18" s="11">
        <v>5074.1289568849579</v>
      </c>
      <c r="E18" s="11">
        <v>5074.1289568849579</v>
      </c>
      <c r="F18" s="11">
        <v>5074.1289568849579</v>
      </c>
      <c r="G18" s="11">
        <v>5074.1289568849579</v>
      </c>
    </row>
    <row r="19" spans="1:7" x14ac:dyDescent="0.25">
      <c r="A19" s="3" t="s">
        <v>42</v>
      </c>
      <c r="B19" s="3">
        <v>54071</v>
      </c>
      <c r="C19" s="11">
        <v>57313.189241111104</v>
      </c>
      <c r="D19" s="11">
        <v>63579.47448222222</v>
      </c>
      <c r="E19" s="11">
        <v>73411.67156722222</v>
      </c>
      <c r="F19" s="11">
        <v>76822.142047777787</v>
      </c>
      <c r="G19" s="11">
        <v>86890.794932222227</v>
      </c>
    </row>
    <row r="20" spans="1:7" s="5" customFormat="1" x14ac:dyDescent="0.25">
      <c r="A20" s="5" t="s">
        <v>43</v>
      </c>
      <c r="B20" s="13">
        <v>156977</v>
      </c>
      <c r="C20" s="13">
        <f>SUM(C13:C19)</f>
        <v>174209.58272204606</v>
      </c>
      <c r="D20" s="13">
        <f>SUM(D13:D19)</f>
        <v>179138.98400801021</v>
      </c>
      <c r="E20" s="13">
        <f>SUM(E13:E19)</f>
        <v>193370.63059851027</v>
      </c>
      <c r="F20" s="13">
        <f>SUM(F13:F19)</f>
        <v>202374.42895673082</v>
      </c>
      <c r="G20" s="13">
        <f>SUM(G13:G19)</f>
        <v>214677.66823297023</v>
      </c>
    </row>
    <row r="21" spans="1:7" x14ac:dyDescent="0.25">
      <c r="B21" s="15"/>
      <c r="C21" s="16"/>
      <c r="D21" s="16"/>
      <c r="E21" s="16"/>
      <c r="F21" s="16"/>
      <c r="G21" s="16"/>
    </row>
    <row r="22" spans="1:7" s="6" customFormat="1" x14ac:dyDescent="0.25">
      <c r="A22" s="6" t="s">
        <v>12</v>
      </c>
      <c r="B22" s="17">
        <v>66237</v>
      </c>
      <c r="C22" s="17">
        <f>C11-C20</f>
        <v>89038.519927953952</v>
      </c>
      <c r="D22" s="17">
        <f>D11-D20</f>
        <v>83230.468401989812</v>
      </c>
      <c r="E22" s="17">
        <f>E11-E20</f>
        <v>85122.69157978968</v>
      </c>
      <c r="F22" s="17">
        <f>F11-F20</f>
        <v>95488.294334813196</v>
      </c>
      <c r="G22" s="17">
        <f>G11-G20</f>
        <v>100035.31287140399</v>
      </c>
    </row>
    <row r="23" spans="1:7" x14ac:dyDescent="0.25">
      <c r="C23" s="11"/>
      <c r="D23" s="11"/>
      <c r="E23" s="11"/>
      <c r="F23" s="11"/>
      <c r="G23" s="11"/>
    </row>
    <row r="24" spans="1:7" x14ac:dyDescent="0.25">
      <c r="A24" s="3" t="s">
        <v>44</v>
      </c>
      <c r="B24" s="3">
        <v>281</v>
      </c>
      <c r="C24" s="11">
        <v>326.94403999999997</v>
      </c>
      <c r="D24" s="11">
        <v>335.94403999999997</v>
      </c>
      <c r="E24" s="11">
        <v>349.94403999999997</v>
      </c>
      <c r="F24" s="11">
        <v>358.94403999999997</v>
      </c>
      <c r="G24" s="11">
        <v>372.94403999999997</v>
      </c>
    </row>
    <row r="25" spans="1:7" x14ac:dyDescent="0.25">
      <c r="A25" s="3" t="s">
        <v>45</v>
      </c>
      <c r="B25" s="3">
        <v>34787</v>
      </c>
      <c r="C25" s="11">
        <v>43231.722603203081</v>
      </c>
      <c r="D25" s="11">
        <v>43475.734410536432</v>
      </c>
      <c r="E25" s="11">
        <v>43252.719110536425</v>
      </c>
      <c r="F25" s="11">
        <v>42346.905110536427</v>
      </c>
      <c r="G25" s="11">
        <v>42494.643110536425</v>
      </c>
    </row>
    <row r="26" spans="1:7" x14ac:dyDescent="0.25">
      <c r="A26" s="3" t="s">
        <v>46</v>
      </c>
      <c r="B26" s="3">
        <v>9369</v>
      </c>
      <c r="C26" s="11">
        <v>4250.98979246813</v>
      </c>
      <c r="D26" s="11">
        <v>4287.6977541150427</v>
      </c>
      <c r="E26" s="11">
        <v>4287.6977541150427</v>
      </c>
      <c r="F26" s="11">
        <v>4287.6977541150427</v>
      </c>
      <c r="G26" s="11">
        <v>4287.6977541150427</v>
      </c>
    </row>
    <row r="27" spans="1:7" x14ac:dyDescent="0.25">
      <c r="A27" s="3" t="s">
        <v>47</v>
      </c>
      <c r="B27" s="3">
        <v>2207</v>
      </c>
      <c r="C27" s="11">
        <v>3570.5065611111113</v>
      </c>
      <c r="D27" s="11">
        <v>4115.7474233333332</v>
      </c>
      <c r="E27" s="11">
        <v>3856.2389433333337</v>
      </c>
      <c r="F27" s="11">
        <v>3833.7809466666672</v>
      </c>
      <c r="G27" s="11">
        <v>4000.4441666666671</v>
      </c>
    </row>
    <row r="28" spans="1:7" s="5" customFormat="1" x14ac:dyDescent="0.25">
      <c r="A28" s="5" t="s">
        <v>48</v>
      </c>
      <c r="B28" s="13">
        <v>46082</v>
      </c>
      <c r="C28" s="13">
        <f t="shared" ref="C28:G28" si="0">C25+C26+C27-C24</f>
        <v>50726.27491678232</v>
      </c>
      <c r="D28" s="13">
        <f t="shared" si="0"/>
        <v>51543.235547984805</v>
      </c>
      <c r="E28" s="13">
        <f t="shared" si="0"/>
        <v>51046.711767984802</v>
      </c>
      <c r="F28" s="13">
        <f t="shared" si="0"/>
        <v>50109.439771318132</v>
      </c>
      <c r="G28" s="13">
        <f t="shared" si="0"/>
        <v>50409.840991318131</v>
      </c>
    </row>
    <row r="29" spans="1:7" ht="15.75" thickBot="1" x14ac:dyDescent="0.3">
      <c r="C29" s="11"/>
      <c r="D29" s="11"/>
      <c r="E29" s="11"/>
      <c r="F29" s="11"/>
      <c r="G29" s="11"/>
    </row>
    <row r="30" spans="1:7" s="6" customFormat="1" ht="15.75" thickBot="1" x14ac:dyDescent="0.3">
      <c r="A30" s="18" t="s">
        <v>13</v>
      </c>
      <c r="B30" s="19">
        <v>20155</v>
      </c>
      <c r="C30" s="19">
        <f t="shared" ref="C30:G30" si="1">C22-C28</f>
        <v>38312.245011171632</v>
      </c>
      <c r="D30" s="19">
        <f t="shared" si="1"/>
        <v>31687.232854005008</v>
      </c>
      <c r="E30" s="19">
        <f t="shared" si="1"/>
        <v>34075.979811804878</v>
      </c>
      <c r="F30" s="19">
        <f t="shared" si="1"/>
        <v>45378.854563495064</v>
      </c>
      <c r="G30" s="19">
        <f t="shared" si="1"/>
        <v>49625.471880085861</v>
      </c>
    </row>
    <row r="31" spans="1:7" x14ac:dyDescent="0.25">
      <c r="C31" s="11"/>
      <c r="D31" s="11"/>
      <c r="E31" s="11"/>
      <c r="F31" s="11"/>
      <c r="G31" s="11"/>
    </row>
    <row r="32" spans="1:7" x14ac:dyDescent="0.25">
      <c r="A32" s="3" t="s">
        <v>66</v>
      </c>
      <c r="B32" s="3">
        <v>339</v>
      </c>
      <c r="C32" s="11">
        <v>1170</v>
      </c>
      <c r="D32" s="11">
        <v>764</v>
      </c>
      <c r="E32" s="11">
        <v>514</v>
      </c>
      <c r="F32" s="11">
        <v>364</v>
      </c>
      <c r="G32" s="11">
        <v>364</v>
      </c>
    </row>
    <row r="33" spans="1:7" x14ac:dyDescent="0.25">
      <c r="A33" s="3" t="s">
        <v>15</v>
      </c>
      <c r="B33" s="3">
        <v>-623</v>
      </c>
      <c r="C33" s="11">
        <v>-220</v>
      </c>
      <c r="D33" s="11">
        <v>480</v>
      </c>
      <c r="E33" s="11">
        <v>480</v>
      </c>
      <c r="F33" s="11">
        <v>4830</v>
      </c>
      <c r="G33" s="11">
        <v>6480</v>
      </c>
    </row>
    <row r="34" spans="1:7" s="5" customFormat="1" x14ac:dyDescent="0.25">
      <c r="A34" s="5" t="s">
        <v>49</v>
      </c>
      <c r="B34" s="13">
        <v>962</v>
      </c>
      <c r="C34" s="13">
        <f t="shared" ref="C34:G34" si="2">C32-C33</f>
        <v>1390</v>
      </c>
      <c r="D34" s="13">
        <f t="shared" si="2"/>
        <v>284</v>
      </c>
      <c r="E34" s="13">
        <f t="shared" si="2"/>
        <v>34</v>
      </c>
      <c r="F34" s="13">
        <f t="shared" si="2"/>
        <v>-4466</v>
      </c>
      <c r="G34" s="13">
        <f t="shared" si="2"/>
        <v>-6116</v>
      </c>
    </row>
    <row r="35" spans="1:7" x14ac:dyDescent="0.25">
      <c r="C35" s="11"/>
      <c r="D35" s="11"/>
      <c r="E35" s="11"/>
      <c r="F35" s="11"/>
      <c r="G35" s="11"/>
    </row>
    <row r="36" spans="1:7" x14ac:dyDescent="0.25">
      <c r="A36" s="3" t="s">
        <v>50</v>
      </c>
      <c r="B36" s="3">
        <v>9433</v>
      </c>
      <c r="C36" s="11">
        <v>2305.1179999999999</v>
      </c>
      <c r="D36" s="11">
        <v>12659.971</v>
      </c>
      <c r="E36" s="11">
        <v>0</v>
      </c>
      <c r="F36" s="11">
        <v>0</v>
      </c>
      <c r="G36" s="11">
        <v>0</v>
      </c>
    </row>
    <row r="37" spans="1:7" x14ac:dyDescent="0.25">
      <c r="A37" s="3" t="s">
        <v>51</v>
      </c>
      <c r="B37" s="3">
        <v>882</v>
      </c>
      <c r="C37" s="11">
        <v>4870</v>
      </c>
      <c r="D37" s="11">
        <v>2266.6669999999999</v>
      </c>
      <c r="E37" s="11">
        <v>1100</v>
      </c>
      <c r="F37" s="11">
        <v>1130</v>
      </c>
      <c r="G37" s="11">
        <v>12582.333000000001</v>
      </c>
    </row>
    <row r="38" spans="1:7" s="5" customFormat="1" x14ac:dyDescent="0.25">
      <c r="A38" s="5" t="s">
        <v>52</v>
      </c>
      <c r="B38" s="13">
        <v>8551</v>
      </c>
      <c r="C38" s="13">
        <f t="shared" ref="C38:G38" si="3">C36-C37</f>
        <v>-2564.8820000000001</v>
      </c>
      <c r="D38" s="13">
        <f t="shared" si="3"/>
        <v>10393.304</v>
      </c>
      <c r="E38" s="13">
        <f t="shared" si="3"/>
        <v>-1100</v>
      </c>
      <c r="F38" s="13">
        <f t="shared" si="3"/>
        <v>-1130</v>
      </c>
      <c r="G38" s="13">
        <f t="shared" si="3"/>
        <v>-12582.333000000001</v>
      </c>
    </row>
    <row r="39" spans="1:7" x14ac:dyDescent="0.25">
      <c r="C39" s="11"/>
      <c r="D39" s="11"/>
      <c r="E39" s="11"/>
      <c r="F39" s="11"/>
      <c r="G39" s="11"/>
    </row>
    <row r="40" spans="1:7" s="6" customFormat="1" x14ac:dyDescent="0.25">
      <c r="A40" s="6" t="s">
        <v>21</v>
      </c>
      <c r="B40" s="17">
        <v>9513</v>
      </c>
      <c r="C40" s="17">
        <f t="shared" ref="C40:G40" si="4">C34+C38</f>
        <v>-1174.8820000000001</v>
      </c>
      <c r="D40" s="17">
        <f t="shared" si="4"/>
        <v>10677.304</v>
      </c>
      <c r="E40" s="17">
        <f t="shared" si="4"/>
        <v>-1066</v>
      </c>
      <c r="F40" s="17">
        <f t="shared" si="4"/>
        <v>-5596</v>
      </c>
      <c r="G40" s="17">
        <f t="shared" si="4"/>
        <v>-18698.332999999999</v>
      </c>
    </row>
    <row r="41" spans="1:7" x14ac:dyDescent="0.25">
      <c r="B41" s="15"/>
      <c r="C41" s="16"/>
      <c r="D41" s="16"/>
      <c r="E41" s="16"/>
      <c r="F41" s="16"/>
      <c r="G41" s="16"/>
    </row>
    <row r="42" spans="1:7" s="6" customFormat="1" ht="15.75" thickBot="1" x14ac:dyDescent="0.3">
      <c r="A42" s="6" t="s">
        <v>14</v>
      </c>
      <c r="B42" s="20">
        <v>29668</v>
      </c>
      <c r="C42" s="20">
        <f t="shared" ref="C42:G42" si="5">C40+C30</f>
        <v>37137.363011171634</v>
      </c>
      <c r="D42" s="20">
        <f t="shared" si="5"/>
        <v>42364.536854005011</v>
      </c>
      <c r="E42" s="20">
        <f t="shared" si="5"/>
        <v>33009.979811804878</v>
      </c>
      <c r="F42" s="20">
        <f t="shared" si="5"/>
        <v>39782.854563495064</v>
      </c>
      <c r="G42" s="20">
        <f t="shared" si="5"/>
        <v>30927.138880085862</v>
      </c>
    </row>
    <row r="43" spans="1:7" x14ac:dyDescent="0.25">
      <c r="C43" s="11"/>
      <c r="D43" s="11"/>
      <c r="E43" s="11"/>
      <c r="F43" s="11"/>
      <c r="G43" s="11"/>
    </row>
    <row r="44" spans="1:7" x14ac:dyDescent="0.25">
      <c r="C44" s="11"/>
      <c r="D44" s="11"/>
      <c r="E44" s="11"/>
      <c r="F44" s="11"/>
      <c r="G44" s="11"/>
    </row>
    <row r="45" spans="1:7" x14ac:dyDescent="0.25">
      <c r="A45" s="3" t="s">
        <v>13</v>
      </c>
      <c r="B45" s="3">
        <v>20155</v>
      </c>
      <c r="C45" s="11">
        <v>38312.245011171632</v>
      </c>
      <c r="D45" s="11">
        <v>31687.232854005008</v>
      </c>
      <c r="E45" s="11">
        <v>34075.979811804878</v>
      </c>
      <c r="F45" s="11">
        <v>45378.854563495064</v>
      </c>
      <c r="G45" s="11">
        <v>49625.471880085861</v>
      </c>
    </row>
    <row r="46" spans="1:7" x14ac:dyDescent="0.25">
      <c r="A46" s="3" t="s">
        <v>53</v>
      </c>
      <c r="B46" s="3">
        <v>56278</v>
      </c>
      <c r="C46" s="11">
        <f>C19+C27</f>
        <v>60883.695802222217</v>
      </c>
      <c r="D46" s="11">
        <f>D19+D27</f>
        <v>67695.221905555547</v>
      </c>
      <c r="E46" s="11">
        <f>E19+E27</f>
        <v>77267.91051055555</v>
      </c>
      <c r="F46" s="11">
        <f>F19+F27</f>
        <v>80655.922994444452</v>
      </c>
      <c r="G46" s="11">
        <f>G19+G27</f>
        <v>90891.239098888895</v>
      </c>
    </row>
    <row r="47" spans="1:7" s="6" customFormat="1" x14ac:dyDescent="0.25">
      <c r="A47" s="6" t="s">
        <v>54</v>
      </c>
      <c r="B47" s="6">
        <v>76433</v>
      </c>
      <c r="C47" s="21">
        <f>C45+C46</f>
        <v>99195.940813393856</v>
      </c>
      <c r="D47" s="21">
        <f>D45+D46</f>
        <v>99382.454759560555</v>
      </c>
      <c r="E47" s="21">
        <f>E45+E46</f>
        <v>111343.89032236043</v>
      </c>
      <c r="F47" s="21">
        <f>F45+F46</f>
        <v>126034.77755793952</v>
      </c>
      <c r="G47" s="21">
        <f>G45+G46</f>
        <v>140516.71097897476</v>
      </c>
    </row>
    <row r="48" spans="1:7" x14ac:dyDescent="0.25">
      <c r="A48" s="3" t="s">
        <v>55</v>
      </c>
      <c r="B48" s="3">
        <v>9513</v>
      </c>
      <c r="C48" s="11">
        <f>C40</f>
        <v>-1174.8820000000001</v>
      </c>
      <c r="D48" s="11">
        <f>D40</f>
        <v>10677.304</v>
      </c>
      <c r="E48" s="11">
        <f>E40</f>
        <v>-1066</v>
      </c>
      <c r="F48" s="11">
        <f>F40</f>
        <v>-5596</v>
      </c>
      <c r="G48" s="11">
        <f>G40</f>
        <v>-18698.332999999999</v>
      </c>
    </row>
    <row r="49" spans="1:7" s="7" customFormat="1" x14ac:dyDescent="0.25">
      <c r="A49" s="7" t="s">
        <v>56</v>
      </c>
      <c r="C49" s="12">
        <v>-1000.0000000000001</v>
      </c>
      <c r="D49" s="12">
        <v>0</v>
      </c>
      <c r="E49" s="12">
        <v>0</v>
      </c>
      <c r="F49" s="12">
        <v>0</v>
      </c>
      <c r="G49" s="12">
        <v>0</v>
      </c>
    </row>
    <row r="50" spans="1:7" ht="15.75" thickBot="1" x14ac:dyDescent="0.3">
      <c r="A50" s="3" t="s">
        <v>57</v>
      </c>
      <c r="B50" s="3">
        <v>3295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</row>
    <row r="51" spans="1:7" ht="15.75" thickBot="1" x14ac:dyDescent="0.3">
      <c r="A51" s="18" t="s">
        <v>28</v>
      </c>
      <c r="B51" s="19">
        <v>89241</v>
      </c>
      <c r="C51" s="19">
        <f>SUM(C47:C50)</f>
        <v>97021.058813393858</v>
      </c>
      <c r="D51" s="19">
        <f>SUM(D47:D50)</f>
        <v>110059.75875956056</v>
      </c>
      <c r="E51" s="19">
        <f>SUM(E47:E50)</f>
        <v>110277.89032236043</v>
      </c>
      <c r="F51" s="19">
        <f>SUM(F47:F50)</f>
        <v>120438.77755793952</v>
      </c>
      <c r="G51" s="19">
        <f>SUM(G47:G50)</f>
        <v>121818.37797897476</v>
      </c>
    </row>
    <row r="54" spans="1:7" x14ac:dyDescent="0.25">
      <c r="A54" s="22" t="s">
        <v>29</v>
      </c>
      <c r="B54" s="7"/>
      <c r="C54" s="7"/>
      <c r="D54" s="7"/>
      <c r="E54" s="7"/>
      <c r="F54" s="7"/>
    </row>
    <row r="55" spans="1:7" x14ac:dyDescent="0.25">
      <c r="A55" s="7" t="s">
        <v>64</v>
      </c>
      <c r="B55" s="7"/>
      <c r="C55" s="7"/>
      <c r="D55" s="7"/>
      <c r="E55" s="7"/>
      <c r="F55" s="7"/>
    </row>
    <row r="56" spans="1:7" s="7" customFormat="1" x14ac:dyDescent="0.25">
      <c r="A56" s="7" t="s">
        <v>65</v>
      </c>
    </row>
  </sheetData>
  <mergeCells count="3">
    <mergeCell ref="A1:G1"/>
    <mergeCell ref="A2:G2"/>
    <mergeCell ref="A3:G3"/>
  </mergeCells>
  <printOptions horizontalCentered="1"/>
  <pageMargins left="0.7" right="0.7" top="0.75" bottom="0.75" header="0.3" footer="0.3"/>
  <pageSetup scale="77" orientation="portrait" r:id="rId1"/>
  <headerFooter>
    <oddFooter>&amp;L&amp;F&amp;CPage &amp;P of &amp;N&amp;R&amp;D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sqref="A1:F1"/>
    </sheetView>
  </sheetViews>
  <sheetFormatPr defaultRowHeight="15" x14ac:dyDescent="0.25"/>
  <cols>
    <col min="1" max="1" width="47.140625" style="1" customWidth="1"/>
    <col min="2" max="6" width="15.7109375" style="3" customWidth="1"/>
    <col min="7" max="16384" width="9.140625" style="1"/>
  </cols>
  <sheetData>
    <row r="1" spans="1:6" ht="18.75" x14ac:dyDescent="0.25">
      <c r="A1" s="31" t="s">
        <v>22</v>
      </c>
      <c r="B1" s="31"/>
      <c r="C1" s="31"/>
      <c r="D1" s="31"/>
      <c r="E1" s="31"/>
      <c r="F1" s="31"/>
    </row>
    <row r="2" spans="1:6" ht="18.75" x14ac:dyDescent="0.25">
      <c r="A2" s="32" t="s">
        <v>59</v>
      </c>
      <c r="B2" s="32"/>
      <c r="C2" s="32"/>
      <c r="D2" s="32"/>
      <c r="E2" s="32"/>
      <c r="F2" s="32"/>
    </row>
    <row r="3" spans="1:6" ht="18.75" x14ac:dyDescent="0.25">
      <c r="A3" s="32" t="s">
        <v>23</v>
      </c>
      <c r="B3" s="32"/>
      <c r="C3" s="32"/>
      <c r="D3" s="32"/>
      <c r="E3" s="32"/>
      <c r="F3" s="32"/>
    </row>
    <row r="5" spans="1:6" x14ac:dyDescent="0.25">
      <c r="A5" s="2"/>
    </row>
    <row r="6" spans="1:6" ht="18" customHeight="1" x14ac:dyDescent="0.25">
      <c r="A6" s="24"/>
      <c r="B6" s="25" t="s">
        <v>16</v>
      </c>
      <c r="C6" s="25" t="s">
        <v>17</v>
      </c>
      <c r="D6" s="25" t="s">
        <v>18</v>
      </c>
      <c r="E6" s="25" t="s">
        <v>19</v>
      </c>
      <c r="F6" s="25" t="s">
        <v>58</v>
      </c>
    </row>
    <row r="7" spans="1:6" ht="18" customHeight="1" x14ac:dyDescent="0.25">
      <c r="A7" s="24" t="s">
        <v>2</v>
      </c>
      <c r="B7" s="29">
        <v>938602.79999999981</v>
      </c>
      <c r="C7" s="29">
        <v>938602.79999999993</v>
      </c>
      <c r="D7" s="29">
        <v>938602.79999999993</v>
      </c>
      <c r="E7" s="29">
        <v>938602.79999999993</v>
      </c>
      <c r="F7" s="29">
        <v>938602.79999999993</v>
      </c>
    </row>
    <row r="8" spans="1:6" ht="18" customHeight="1" x14ac:dyDescent="0.25">
      <c r="A8" s="24" t="s">
        <v>3</v>
      </c>
      <c r="B8" s="26">
        <v>285127.62732199999</v>
      </c>
      <c r="C8" s="26">
        <v>285127.62732200004</v>
      </c>
      <c r="D8" s="26">
        <v>285127.62732200004</v>
      </c>
      <c r="E8" s="26">
        <v>285127.62732200004</v>
      </c>
      <c r="F8" s="26">
        <v>285127.62732200004</v>
      </c>
    </row>
    <row r="9" spans="1:6" ht="18" customHeight="1" x14ac:dyDescent="0.25">
      <c r="A9" s="24" t="s">
        <v>4</v>
      </c>
      <c r="B9" s="26">
        <v>243219.75306020817</v>
      </c>
      <c r="C9" s="26">
        <v>238176.94059116102</v>
      </c>
      <c r="D9" s="26">
        <v>238176.94059116102</v>
      </c>
      <c r="E9" s="26">
        <v>238176.94059116102</v>
      </c>
      <c r="F9" s="26">
        <v>238176.94059116102</v>
      </c>
    </row>
    <row r="10" spans="1:6" ht="18" customHeight="1" x14ac:dyDescent="0.25">
      <c r="A10" s="24" t="s">
        <v>5</v>
      </c>
      <c r="B10" s="26">
        <v>9880</v>
      </c>
      <c r="C10" s="26">
        <v>9880</v>
      </c>
      <c r="D10" s="26">
        <v>9880</v>
      </c>
      <c r="E10" s="26">
        <v>9880</v>
      </c>
      <c r="F10" s="26">
        <v>9880</v>
      </c>
    </row>
    <row r="11" spans="1:6" ht="18" customHeight="1" x14ac:dyDescent="0.25">
      <c r="A11" s="24" t="s">
        <v>6</v>
      </c>
      <c r="B11" s="26">
        <v>0</v>
      </c>
      <c r="C11" s="26">
        <v>24</v>
      </c>
      <c r="D11" s="26">
        <v>24</v>
      </c>
      <c r="E11" s="26">
        <v>24</v>
      </c>
      <c r="F11" s="26">
        <v>24</v>
      </c>
    </row>
    <row r="12" spans="1:6" ht="18" customHeight="1" x14ac:dyDescent="0.25">
      <c r="A12" s="24" t="s">
        <v>10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</row>
    <row r="13" spans="1:6" ht="18" customHeight="1" x14ac:dyDescent="0.25">
      <c r="A13" s="24" t="s">
        <v>7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</row>
    <row r="14" spans="1:6" ht="18" customHeight="1" x14ac:dyDescent="0.25">
      <c r="A14" s="24" t="s">
        <v>8</v>
      </c>
      <c r="B14" s="26">
        <v>711899</v>
      </c>
      <c r="C14" s="26">
        <v>559610</v>
      </c>
      <c r="D14" s="26">
        <v>548610</v>
      </c>
      <c r="E14" s="26">
        <v>540060</v>
      </c>
      <c r="F14" s="26">
        <v>535060</v>
      </c>
    </row>
    <row r="15" spans="1:6" ht="18" customHeight="1" x14ac:dyDescent="0.25">
      <c r="A15" s="24" t="s">
        <v>9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</row>
    <row r="16" spans="1:6" ht="18" customHeight="1" x14ac:dyDescent="0.25">
      <c r="A16" s="24" t="s">
        <v>15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</row>
    <row r="17" spans="1:6" ht="18" customHeight="1" x14ac:dyDescent="0.25">
      <c r="A17" s="24" t="s">
        <v>1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</row>
    <row r="18" spans="1:6" ht="18" customHeight="1" x14ac:dyDescent="0.25">
      <c r="A18" s="24" t="s">
        <v>11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</row>
    <row r="19" spans="1:6" s="2" customFormat="1" ht="18" customHeight="1" x14ac:dyDescent="0.25">
      <c r="A19" s="27" t="s">
        <v>0</v>
      </c>
      <c r="B19" s="30">
        <f>SUM(B7:B18)</f>
        <v>2188729.180382208</v>
      </c>
      <c r="C19" s="30">
        <f t="shared" ref="C19:F19" si="0">SUM(C7:C18)</f>
        <v>2031421.3679131609</v>
      </c>
      <c r="D19" s="30">
        <f t="shared" si="0"/>
        <v>2020421.3679131609</v>
      </c>
      <c r="E19" s="30">
        <f t="shared" si="0"/>
        <v>2011871.3679131609</v>
      </c>
      <c r="F19" s="30">
        <f t="shared" si="0"/>
        <v>2006871.3679131609</v>
      </c>
    </row>
  </sheetData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sqref="A1:F1"/>
    </sheetView>
  </sheetViews>
  <sheetFormatPr defaultRowHeight="15" x14ac:dyDescent="0.25"/>
  <cols>
    <col min="1" max="1" width="47.140625" style="1" customWidth="1"/>
    <col min="2" max="6" width="15.7109375" style="3" customWidth="1"/>
    <col min="7" max="16384" width="9.140625" style="1"/>
  </cols>
  <sheetData>
    <row r="1" spans="1:6" ht="18.75" x14ac:dyDescent="0.25">
      <c r="A1" s="31" t="s">
        <v>22</v>
      </c>
      <c r="B1" s="31"/>
      <c r="C1" s="31"/>
      <c r="D1" s="31"/>
      <c r="E1" s="31"/>
      <c r="F1" s="31"/>
    </row>
    <row r="2" spans="1:6" ht="18.75" x14ac:dyDescent="0.25">
      <c r="A2" s="32" t="s">
        <v>59</v>
      </c>
      <c r="B2" s="32"/>
      <c r="C2" s="32"/>
      <c r="D2" s="32"/>
      <c r="E2" s="32"/>
      <c r="F2" s="32"/>
    </row>
    <row r="3" spans="1:6" ht="18.75" x14ac:dyDescent="0.25">
      <c r="A3" s="32" t="s">
        <v>61</v>
      </c>
      <c r="B3" s="32"/>
      <c r="C3" s="32"/>
      <c r="D3" s="32"/>
      <c r="E3" s="32"/>
      <c r="F3" s="32"/>
    </row>
    <row r="5" spans="1:6" x14ac:dyDescent="0.25">
      <c r="A5" s="23"/>
    </row>
    <row r="6" spans="1:6" ht="18" customHeight="1" x14ac:dyDescent="0.25">
      <c r="A6" s="24"/>
      <c r="B6" s="25" t="s">
        <v>16</v>
      </c>
      <c r="C6" s="25" t="s">
        <v>17</v>
      </c>
      <c r="D6" s="25" t="s">
        <v>18</v>
      </c>
      <c r="E6" s="25" t="s">
        <v>19</v>
      </c>
      <c r="F6" s="25" t="s">
        <v>58</v>
      </c>
    </row>
    <row r="7" spans="1:6" ht="18" customHeight="1" x14ac:dyDescent="0.25">
      <c r="A7" s="24" t="s">
        <v>2</v>
      </c>
      <c r="B7" s="29">
        <v>23896336.600000001</v>
      </c>
      <c r="C7" s="29">
        <v>25204911.649999999</v>
      </c>
      <c r="D7" s="29">
        <v>27781418.359999999</v>
      </c>
      <c r="E7" s="29">
        <v>30563619.359999996</v>
      </c>
      <c r="F7" s="29">
        <v>32200782.589999996</v>
      </c>
    </row>
    <row r="8" spans="1:6" ht="18" customHeight="1" x14ac:dyDescent="0.25">
      <c r="A8" s="24" t="s">
        <v>3</v>
      </c>
      <c r="B8" s="26">
        <v>9192025.1810934804</v>
      </c>
      <c r="C8" s="26">
        <v>9676808.6175934803</v>
      </c>
      <c r="D8" s="26">
        <v>10656532.62309348</v>
      </c>
      <c r="E8" s="26">
        <v>11720978.856058482</v>
      </c>
      <c r="F8" s="26">
        <v>12351601.300312432</v>
      </c>
    </row>
    <row r="9" spans="1:6" ht="18" customHeight="1" x14ac:dyDescent="0.25">
      <c r="A9" s="24" t="s">
        <v>4</v>
      </c>
      <c r="B9" s="26">
        <v>1004408.9998713196</v>
      </c>
      <c r="C9" s="26">
        <v>1051655.0500361449</v>
      </c>
      <c r="D9" s="26">
        <v>1051655.0500361449</v>
      </c>
      <c r="E9" s="26">
        <v>1051655.0500361449</v>
      </c>
      <c r="F9" s="26">
        <v>1051655.0500361449</v>
      </c>
    </row>
    <row r="10" spans="1:6" ht="18" customHeight="1" x14ac:dyDescent="0.25">
      <c r="A10" s="24" t="s">
        <v>5</v>
      </c>
      <c r="B10" s="26"/>
      <c r="C10" s="26">
        <v>3083998.6500000004</v>
      </c>
      <c r="D10" s="26">
        <v>3083998.6500000004</v>
      </c>
      <c r="E10" s="26">
        <v>3083998.6500000004</v>
      </c>
      <c r="F10" s="26">
        <v>3083998.6500000004</v>
      </c>
    </row>
    <row r="11" spans="1:6" ht="18" customHeight="1" x14ac:dyDescent="0.25">
      <c r="A11" s="24" t="s">
        <v>6</v>
      </c>
      <c r="B11" s="26">
        <v>7133026</v>
      </c>
      <c r="C11" s="26">
        <v>7362206</v>
      </c>
      <c r="D11" s="26">
        <v>7934842.2599999998</v>
      </c>
      <c r="E11" s="26">
        <v>8533434.9477999993</v>
      </c>
      <c r="F11" s="26">
        <v>9004088.4162339997</v>
      </c>
    </row>
    <row r="12" spans="1:6" ht="18" customHeight="1" x14ac:dyDescent="0.25">
      <c r="A12" s="24" t="s">
        <v>10</v>
      </c>
      <c r="B12" s="26">
        <v>15000</v>
      </c>
      <c r="C12" s="26">
        <v>15000</v>
      </c>
      <c r="D12" s="26">
        <v>15000</v>
      </c>
      <c r="E12" s="26">
        <v>15000</v>
      </c>
      <c r="F12" s="26">
        <v>15000</v>
      </c>
    </row>
    <row r="13" spans="1:6" ht="18" customHeight="1" x14ac:dyDescent="0.25">
      <c r="A13" s="24" t="s">
        <v>7</v>
      </c>
      <c r="B13" s="26">
        <v>5500914</v>
      </c>
      <c r="C13" s="26">
        <v>3271000</v>
      </c>
      <c r="D13" s="26">
        <v>2275000</v>
      </c>
      <c r="E13" s="26">
        <v>4005000</v>
      </c>
      <c r="F13" s="26">
        <v>2035000</v>
      </c>
    </row>
    <row r="14" spans="1:6" ht="18" customHeight="1" x14ac:dyDescent="0.25">
      <c r="A14" s="24" t="s">
        <v>8</v>
      </c>
      <c r="B14" s="26">
        <v>2644656</v>
      </c>
      <c r="C14" s="26">
        <v>2633284</v>
      </c>
      <c r="D14" s="26">
        <v>2647741.6799999997</v>
      </c>
      <c r="E14" s="26">
        <v>2662631.5904000001</v>
      </c>
      <c r="F14" s="26">
        <v>2677966.6981119998</v>
      </c>
    </row>
    <row r="15" spans="1:6" ht="18" customHeight="1" x14ac:dyDescent="0.25">
      <c r="A15" s="24" t="s">
        <v>9</v>
      </c>
      <c r="B15" s="26">
        <v>49156302.25333333</v>
      </c>
      <c r="C15" s="26">
        <v>54818136.322222225</v>
      </c>
      <c r="D15" s="26">
        <v>64489325.660555556</v>
      </c>
      <c r="E15" s="26">
        <v>67683467.435555562</v>
      </c>
      <c r="F15" s="26">
        <v>77833224.882222235</v>
      </c>
    </row>
    <row r="16" spans="1:6" ht="18" customHeight="1" x14ac:dyDescent="0.25">
      <c r="A16" s="24" t="s">
        <v>15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</row>
    <row r="17" spans="1:6" ht="18" customHeight="1" x14ac:dyDescent="0.25">
      <c r="A17" s="24" t="s">
        <v>1</v>
      </c>
      <c r="B17" s="26">
        <v>47782731.212034725</v>
      </c>
      <c r="C17" s="26">
        <v>48571018.404384539</v>
      </c>
      <c r="D17" s="26">
        <v>50551028.997717865</v>
      </c>
      <c r="E17" s="26">
        <v>51270815.484217867</v>
      </c>
      <c r="F17" s="26">
        <v>52979774.312279522</v>
      </c>
    </row>
    <row r="18" spans="1:6" ht="18" customHeight="1" x14ac:dyDescent="0.25">
      <c r="A18" s="24" t="s">
        <v>11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</row>
    <row r="19" spans="1:6" s="2" customFormat="1" ht="18" customHeight="1" x14ac:dyDescent="0.25">
      <c r="A19" s="27" t="s">
        <v>0</v>
      </c>
      <c r="B19" s="30">
        <f>SUM(B7:B18)</f>
        <v>146325400.24633285</v>
      </c>
      <c r="C19" s="30">
        <f t="shared" ref="C19:F19" si="0">SUM(C7:C18)</f>
        <v>155688018.6942364</v>
      </c>
      <c r="D19" s="30">
        <f t="shared" si="0"/>
        <v>170486543.28140303</v>
      </c>
      <c r="E19" s="30">
        <f t="shared" si="0"/>
        <v>180590601.37406808</v>
      </c>
      <c r="F19" s="30">
        <f t="shared" si="0"/>
        <v>193233091.89919633</v>
      </c>
    </row>
  </sheetData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sqref="A1:F1"/>
    </sheetView>
  </sheetViews>
  <sheetFormatPr defaultRowHeight="15" x14ac:dyDescent="0.25"/>
  <cols>
    <col min="1" max="1" width="47.140625" style="1" customWidth="1"/>
    <col min="2" max="6" width="15.7109375" style="3" customWidth="1"/>
    <col min="7" max="16384" width="9.140625" style="1"/>
  </cols>
  <sheetData>
    <row r="1" spans="1:6" ht="18.75" x14ac:dyDescent="0.25">
      <c r="A1" s="31" t="s">
        <v>22</v>
      </c>
      <c r="B1" s="31"/>
      <c r="C1" s="31"/>
      <c r="D1" s="31"/>
      <c r="E1" s="31"/>
      <c r="F1" s="31"/>
    </row>
    <row r="2" spans="1:6" ht="18.75" x14ac:dyDescent="0.25">
      <c r="A2" s="32" t="s">
        <v>59</v>
      </c>
      <c r="B2" s="32"/>
      <c r="C2" s="32"/>
      <c r="D2" s="32"/>
      <c r="E2" s="32"/>
      <c r="F2" s="32"/>
    </row>
    <row r="3" spans="1:6" ht="18.75" x14ac:dyDescent="0.25">
      <c r="A3" s="32" t="s">
        <v>60</v>
      </c>
      <c r="B3" s="32"/>
      <c r="C3" s="32"/>
      <c r="D3" s="32"/>
      <c r="E3" s="32"/>
      <c r="F3" s="32"/>
    </row>
    <row r="5" spans="1:6" x14ac:dyDescent="0.25">
      <c r="A5" s="23"/>
    </row>
    <row r="6" spans="1:6" ht="18" customHeight="1" x14ac:dyDescent="0.25">
      <c r="A6" s="24"/>
      <c r="B6" s="25" t="s">
        <v>16</v>
      </c>
      <c r="C6" s="25" t="s">
        <v>17</v>
      </c>
      <c r="D6" s="25" t="s">
        <v>18</v>
      </c>
      <c r="E6" s="25" t="s">
        <v>19</v>
      </c>
      <c r="F6" s="25" t="s">
        <v>58</v>
      </c>
    </row>
    <row r="7" spans="1:6" ht="18" customHeight="1" x14ac:dyDescent="0.25">
      <c r="A7" s="24" t="s">
        <v>2</v>
      </c>
      <c r="B7" s="29">
        <v>18517339.131999999</v>
      </c>
      <c r="C7" s="29">
        <v>18832339.131999996</v>
      </c>
      <c r="D7" s="29">
        <v>19143039.131999996</v>
      </c>
      <c r="E7" s="29">
        <v>19473960.131999996</v>
      </c>
      <c r="F7" s="29">
        <v>19890149.561999995</v>
      </c>
    </row>
    <row r="8" spans="1:6" ht="18" customHeight="1" x14ac:dyDescent="0.25">
      <c r="A8" s="24" t="s">
        <v>3</v>
      </c>
      <c r="B8" s="26">
        <v>6065417.8248215774</v>
      </c>
      <c r="C8" s="26">
        <v>6089515.3248215765</v>
      </c>
      <c r="D8" s="26">
        <v>6113283.8748215763</v>
      </c>
      <c r="E8" s="26">
        <v>6138599.3313215766</v>
      </c>
      <c r="F8" s="26">
        <v>6170437.822716576</v>
      </c>
    </row>
    <row r="9" spans="1:6" ht="18" customHeight="1" x14ac:dyDescent="0.25">
      <c r="A9" s="24" t="s">
        <v>4</v>
      </c>
      <c r="B9" s="26">
        <v>3194445.919047731</v>
      </c>
      <c r="C9" s="26">
        <v>3135360.1077064713</v>
      </c>
      <c r="D9" s="26">
        <v>3135360.1077064713</v>
      </c>
      <c r="E9" s="26">
        <v>3135360.1077064713</v>
      </c>
      <c r="F9" s="26">
        <v>3135360.1077064713</v>
      </c>
    </row>
    <row r="10" spans="1:6" ht="18" customHeight="1" x14ac:dyDescent="0.25">
      <c r="A10" s="24" t="s">
        <v>5</v>
      </c>
      <c r="B10" s="26">
        <v>667849</v>
      </c>
      <c r="C10" s="26">
        <v>667849</v>
      </c>
      <c r="D10" s="26">
        <v>667849</v>
      </c>
      <c r="E10" s="26">
        <v>667849</v>
      </c>
      <c r="F10" s="26">
        <v>667849</v>
      </c>
    </row>
    <row r="11" spans="1:6" ht="18" customHeight="1" x14ac:dyDescent="0.25">
      <c r="A11" s="24" t="s">
        <v>6</v>
      </c>
      <c r="B11" s="26">
        <v>284500</v>
      </c>
      <c r="C11" s="26">
        <v>284500</v>
      </c>
      <c r="D11" s="26">
        <v>284500</v>
      </c>
      <c r="E11" s="26">
        <v>284500</v>
      </c>
      <c r="F11" s="26">
        <v>284500</v>
      </c>
    </row>
    <row r="12" spans="1:6" ht="18" customHeight="1" x14ac:dyDescent="0.25">
      <c r="A12" s="24" t="s">
        <v>10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</row>
    <row r="13" spans="1:6" ht="18" customHeight="1" x14ac:dyDescent="0.25">
      <c r="A13" s="24" t="s">
        <v>7</v>
      </c>
      <c r="B13" s="26">
        <v>11409226</v>
      </c>
      <c r="C13" s="26">
        <v>11770536</v>
      </c>
      <c r="D13" s="26">
        <v>12796773.300000001</v>
      </c>
      <c r="E13" s="26">
        <v>12745053.890000001</v>
      </c>
      <c r="F13" s="26">
        <v>13847938.109999999</v>
      </c>
    </row>
    <row r="14" spans="1:6" ht="18" customHeight="1" x14ac:dyDescent="0.25">
      <c r="A14" s="24" t="s">
        <v>8</v>
      </c>
      <c r="B14" s="26">
        <v>1542545</v>
      </c>
      <c r="C14" s="26">
        <v>1542545</v>
      </c>
      <c r="D14" s="26">
        <v>1542545</v>
      </c>
      <c r="E14" s="26">
        <v>1542545</v>
      </c>
      <c r="F14" s="26">
        <v>1542545</v>
      </c>
    </row>
    <row r="15" spans="1:6" ht="18" customHeight="1" x14ac:dyDescent="0.25">
      <c r="A15" s="24" t="s">
        <v>9</v>
      </c>
      <c r="B15" s="26">
        <v>767385.44666666666</v>
      </c>
      <c r="C15" s="26">
        <v>1581995.8633333333</v>
      </c>
      <c r="D15" s="26">
        <v>2294031.9366666665</v>
      </c>
      <c r="E15" s="26">
        <v>2709098.7566666668</v>
      </c>
      <c r="F15" s="26">
        <v>3049368.1100000003</v>
      </c>
    </row>
    <row r="16" spans="1:6" ht="18" customHeight="1" x14ac:dyDescent="0.25">
      <c r="A16" s="24" t="s">
        <v>15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</row>
    <row r="17" spans="1:6" ht="18" customHeight="1" x14ac:dyDescent="0.25">
      <c r="A17" s="24" t="s">
        <v>1</v>
      </c>
      <c r="B17" s="26">
        <v>-37767312.23203472</v>
      </c>
      <c r="C17" s="26">
        <v>-39282366.404384531</v>
      </c>
      <c r="D17" s="26">
        <v>-41262376.997717865</v>
      </c>
      <c r="E17" s="26">
        <v>-41982163.484217867</v>
      </c>
      <c r="F17" s="26">
        <v>-43691122.31227953</v>
      </c>
    </row>
    <row r="18" spans="1:6" ht="18" customHeight="1" x14ac:dyDescent="0.25">
      <c r="A18" s="24" t="s">
        <v>11</v>
      </c>
      <c r="B18" s="26">
        <v>-767061.77</v>
      </c>
      <c r="C18" s="26">
        <v>-767061.77000000014</v>
      </c>
      <c r="D18" s="26">
        <v>-767061.77000000014</v>
      </c>
      <c r="E18" s="26">
        <v>-767061.77000000014</v>
      </c>
      <c r="F18" s="26">
        <v>-767061.77000000014</v>
      </c>
    </row>
    <row r="19" spans="1:6" s="2" customFormat="1" ht="18" customHeight="1" x14ac:dyDescent="0.25">
      <c r="A19" s="27" t="s">
        <v>0</v>
      </c>
      <c r="B19" s="30">
        <f>SUM(B7:B18)</f>
        <v>3914334.3205012488</v>
      </c>
      <c r="C19" s="30">
        <f t="shared" ref="C19:F19" si="0">SUM(C7:C18)</f>
        <v>3855212.2534768465</v>
      </c>
      <c r="D19" s="30">
        <f t="shared" si="0"/>
        <v>3947943.5834768447</v>
      </c>
      <c r="E19" s="30">
        <f t="shared" si="0"/>
        <v>3947740.9634768474</v>
      </c>
      <c r="F19" s="30">
        <f t="shared" si="0"/>
        <v>4129963.6301435116</v>
      </c>
    </row>
  </sheetData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sqref="A1:F1"/>
    </sheetView>
  </sheetViews>
  <sheetFormatPr defaultRowHeight="15" x14ac:dyDescent="0.25"/>
  <cols>
    <col min="1" max="1" width="47.140625" style="1" customWidth="1"/>
    <col min="2" max="6" width="15.7109375" style="3" customWidth="1"/>
    <col min="7" max="16384" width="9.140625" style="1"/>
  </cols>
  <sheetData>
    <row r="1" spans="1:6" ht="18.75" x14ac:dyDescent="0.25">
      <c r="A1" s="31" t="s">
        <v>22</v>
      </c>
      <c r="B1" s="31"/>
      <c r="C1" s="31"/>
      <c r="D1" s="31"/>
      <c r="E1" s="31"/>
      <c r="F1" s="31"/>
    </row>
    <row r="2" spans="1:6" ht="18.75" x14ac:dyDescent="0.25">
      <c r="A2" s="32" t="s">
        <v>59</v>
      </c>
      <c r="B2" s="32"/>
      <c r="C2" s="32"/>
      <c r="D2" s="32"/>
      <c r="E2" s="32"/>
      <c r="F2" s="32"/>
    </row>
    <row r="3" spans="1:6" ht="18.75" x14ac:dyDescent="0.25">
      <c r="A3" s="32" t="s">
        <v>24</v>
      </c>
      <c r="B3" s="32"/>
      <c r="C3" s="32"/>
      <c r="D3" s="32"/>
      <c r="E3" s="32"/>
      <c r="F3" s="32"/>
    </row>
    <row r="5" spans="1:6" x14ac:dyDescent="0.25">
      <c r="A5" s="23"/>
    </row>
    <row r="6" spans="1:6" ht="18" customHeight="1" x14ac:dyDescent="0.25">
      <c r="A6" s="24"/>
      <c r="B6" s="25" t="s">
        <v>16</v>
      </c>
      <c r="C6" s="25" t="s">
        <v>17</v>
      </c>
      <c r="D6" s="25" t="s">
        <v>18</v>
      </c>
      <c r="E6" s="25" t="s">
        <v>19</v>
      </c>
      <c r="F6" s="25" t="s">
        <v>58</v>
      </c>
    </row>
    <row r="7" spans="1:6" ht="18" customHeight="1" x14ac:dyDescent="0.25">
      <c r="A7" s="24" t="s">
        <v>2</v>
      </c>
      <c r="B7" s="29">
        <v>13718181.899999999</v>
      </c>
      <c r="C7" s="29">
        <v>13718181.899999999</v>
      </c>
      <c r="D7" s="29">
        <v>13718181.899999999</v>
      </c>
      <c r="E7" s="29">
        <v>13718181.899999999</v>
      </c>
      <c r="F7" s="29">
        <v>13718181.899999999</v>
      </c>
    </row>
    <row r="8" spans="1:6" ht="18" customHeight="1" x14ac:dyDescent="0.25">
      <c r="A8" s="24" t="s">
        <v>3</v>
      </c>
      <c r="B8" s="26">
        <v>5144789.3305212883</v>
      </c>
      <c r="C8" s="26">
        <v>5144789.3305212921</v>
      </c>
      <c r="D8" s="26">
        <v>5144789.3305212921</v>
      </c>
      <c r="E8" s="26">
        <v>5144789.3305212921</v>
      </c>
      <c r="F8" s="26">
        <v>5144789.3305212921</v>
      </c>
    </row>
    <row r="9" spans="1:6" ht="18" customHeight="1" x14ac:dyDescent="0.25">
      <c r="A9" s="24" t="s">
        <v>4</v>
      </c>
      <c r="B9" s="26">
        <v>6277970.8637823118</v>
      </c>
      <c r="C9" s="26">
        <v>6263618.1808481393</v>
      </c>
      <c r="D9" s="26">
        <v>6263618.1808481393</v>
      </c>
      <c r="E9" s="26">
        <v>6263618.1808481393</v>
      </c>
      <c r="F9" s="26">
        <v>6263618.1808481393</v>
      </c>
    </row>
    <row r="10" spans="1:6" ht="18" customHeight="1" x14ac:dyDescent="0.25">
      <c r="A10" s="24" t="s">
        <v>5</v>
      </c>
      <c r="B10" s="26">
        <v>596652</v>
      </c>
      <c r="C10" s="26">
        <v>596652</v>
      </c>
      <c r="D10" s="26">
        <v>596652</v>
      </c>
      <c r="E10" s="26">
        <v>596652</v>
      </c>
      <c r="F10" s="26">
        <v>596652</v>
      </c>
    </row>
    <row r="11" spans="1:6" ht="18" customHeight="1" x14ac:dyDescent="0.25">
      <c r="A11" s="24" t="s">
        <v>6</v>
      </c>
      <c r="B11" s="26">
        <v>955316</v>
      </c>
      <c r="C11" s="26">
        <v>820400</v>
      </c>
      <c r="D11" s="26">
        <v>720400</v>
      </c>
      <c r="E11" s="26">
        <v>720400</v>
      </c>
      <c r="F11" s="26">
        <v>720400</v>
      </c>
    </row>
    <row r="12" spans="1:6" ht="18" customHeight="1" x14ac:dyDescent="0.25">
      <c r="A12" s="24" t="s">
        <v>10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</row>
    <row r="13" spans="1:6" ht="18" customHeight="1" x14ac:dyDescent="0.25">
      <c r="A13" s="24" t="s">
        <v>7</v>
      </c>
      <c r="B13" s="26">
        <v>852074</v>
      </c>
      <c r="C13" s="26">
        <v>694493</v>
      </c>
      <c r="D13" s="26">
        <v>694493</v>
      </c>
      <c r="E13" s="26">
        <v>694493</v>
      </c>
      <c r="F13" s="26">
        <v>694493</v>
      </c>
    </row>
    <row r="14" spans="1:6" ht="18" customHeight="1" x14ac:dyDescent="0.25">
      <c r="A14" s="24" t="s">
        <v>8</v>
      </c>
      <c r="B14" s="26">
        <v>11990390.220000001</v>
      </c>
      <c r="C14" s="26">
        <v>12016202.48</v>
      </c>
      <c r="D14" s="26">
        <v>11714121.48</v>
      </c>
      <c r="E14" s="26">
        <v>11062702.48</v>
      </c>
      <c r="F14" s="26">
        <v>11062102.48</v>
      </c>
    </row>
    <row r="15" spans="1:6" ht="18" customHeight="1" x14ac:dyDescent="0.25">
      <c r="A15" s="24" t="s">
        <v>9</v>
      </c>
      <c r="B15" s="26">
        <v>5763386.4499999993</v>
      </c>
      <c r="C15" s="26">
        <v>5799938.5499999998</v>
      </c>
      <c r="D15" s="26">
        <v>4984688.0433333339</v>
      </c>
      <c r="E15" s="26">
        <v>4767261.5633333335</v>
      </c>
      <c r="F15" s="26">
        <v>4662777.956666667</v>
      </c>
    </row>
    <row r="16" spans="1:6" ht="18" customHeight="1" x14ac:dyDescent="0.25">
      <c r="A16" s="24" t="s">
        <v>15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</row>
    <row r="17" spans="1:6" ht="18" customHeight="1" x14ac:dyDescent="0.25">
      <c r="A17" s="24" t="s">
        <v>1</v>
      </c>
      <c r="B17" s="28">
        <v>-9889500</v>
      </c>
      <c r="C17" s="28">
        <v>-9889500</v>
      </c>
      <c r="D17" s="28">
        <v>-9889500</v>
      </c>
      <c r="E17" s="28">
        <v>-9889500</v>
      </c>
      <c r="F17" s="28">
        <v>-9889500</v>
      </c>
    </row>
    <row r="18" spans="1:6" ht="18" customHeight="1" x14ac:dyDescent="0.25">
      <c r="A18" s="24" t="s">
        <v>11</v>
      </c>
      <c r="B18" s="28">
        <v>-152900</v>
      </c>
      <c r="C18" s="28">
        <v>-152900</v>
      </c>
      <c r="D18" s="28">
        <v>-152900</v>
      </c>
      <c r="E18" s="28">
        <v>-152900</v>
      </c>
      <c r="F18" s="28">
        <v>-152900</v>
      </c>
    </row>
    <row r="19" spans="1:6" s="2" customFormat="1" ht="18" customHeight="1" x14ac:dyDescent="0.25">
      <c r="A19" s="27" t="s">
        <v>0</v>
      </c>
      <c r="B19" s="30">
        <f>SUM(B7:B18)</f>
        <v>35256360.764303595</v>
      </c>
      <c r="C19" s="30">
        <f t="shared" ref="C19:F19" si="0">SUM(C7:C18)</f>
        <v>35011875.441369429</v>
      </c>
      <c r="D19" s="30">
        <f t="shared" si="0"/>
        <v>33794543.934702769</v>
      </c>
      <c r="E19" s="30">
        <f t="shared" si="0"/>
        <v>32925698.454702765</v>
      </c>
      <c r="F19" s="30">
        <f t="shared" si="0"/>
        <v>32820614.848036095</v>
      </c>
    </row>
  </sheetData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sqref="A1:F1"/>
    </sheetView>
  </sheetViews>
  <sheetFormatPr defaultRowHeight="15" x14ac:dyDescent="0.25"/>
  <cols>
    <col min="1" max="1" width="47.140625" style="1" customWidth="1"/>
    <col min="2" max="6" width="15.7109375" style="3" customWidth="1"/>
    <col min="7" max="16384" width="9.140625" style="1"/>
  </cols>
  <sheetData>
    <row r="1" spans="1:6" ht="18.75" x14ac:dyDescent="0.25">
      <c r="A1" s="31" t="s">
        <v>22</v>
      </c>
      <c r="B1" s="31"/>
      <c r="C1" s="31"/>
      <c r="D1" s="31"/>
      <c r="E1" s="31"/>
      <c r="F1" s="31"/>
    </row>
    <row r="2" spans="1:6" ht="18.75" x14ac:dyDescent="0.25">
      <c r="A2" s="32" t="s">
        <v>59</v>
      </c>
      <c r="B2" s="32"/>
      <c r="C2" s="32"/>
      <c r="D2" s="32"/>
      <c r="E2" s="32"/>
      <c r="F2" s="32"/>
    </row>
    <row r="3" spans="1:6" ht="18.75" x14ac:dyDescent="0.25">
      <c r="A3" s="32" t="s">
        <v>25</v>
      </c>
      <c r="B3" s="32"/>
      <c r="C3" s="32"/>
      <c r="D3" s="32"/>
      <c r="E3" s="32"/>
      <c r="F3" s="32"/>
    </row>
    <row r="5" spans="1:6" x14ac:dyDescent="0.25">
      <c r="A5" s="23"/>
    </row>
    <row r="6" spans="1:6" ht="18" customHeight="1" x14ac:dyDescent="0.25">
      <c r="A6" s="24"/>
      <c r="B6" s="25" t="s">
        <v>16</v>
      </c>
      <c r="C6" s="25" t="s">
        <v>17</v>
      </c>
      <c r="D6" s="25" t="s">
        <v>18</v>
      </c>
      <c r="E6" s="25" t="s">
        <v>19</v>
      </c>
      <c r="F6" s="25" t="s">
        <v>58</v>
      </c>
    </row>
    <row r="7" spans="1:6" ht="18" customHeight="1" x14ac:dyDescent="0.25">
      <c r="A7" s="24" t="s">
        <v>2</v>
      </c>
      <c r="B7" s="29">
        <v>3648675.6</v>
      </c>
      <c r="C7" s="29">
        <v>3648675.5999999996</v>
      </c>
      <c r="D7" s="29">
        <v>3648675.5999999996</v>
      </c>
      <c r="E7" s="29">
        <v>3648675.5999999996</v>
      </c>
      <c r="F7" s="29">
        <v>3648675.5999999996</v>
      </c>
    </row>
    <row r="8" spans="1:6" ht="18" customHeight="1" x14ac:dyDescent="0.25">
      <c r="A8" s="24" t="s">
        <v>3</v>
      </c>
      <c r="B8" s="26">
        <v>1226313.58857703</v>
      </c>
      <c r="C8" s="26">
        <v>1226313.5885770302</v>
      </c>
      <c r="D8" s="26">
        <v>1226313.5885770302</v>
      </c>
      <c r="E8" s="26">
        <v>1226313.5885770302</v>
      </c>
      <c r="F8" s="26">
        <v>1226313.5885770302</v>
      </c>
    </row>
    <row r="9" spans="1:6" ht="18" customHeight="1" x14ac:dyDescent="0.25">
      <c r="A9" s="24" t="s">
        <v>4</v>
      </c>
      <c r="B9" s="26">
        <v>864235.60246875661</v>
      </c>
      <c r="C9" s="26">
        <v>939396.88682060712</v>
      </c>
      <c r="D9" s="26">
        <v>939396.88682060712</v>
      </c>
      <c r="E9" s="26">
        <v>939396.88682060712</v>
      </c>
      <c r="F9" s="26">
        <v>939396.88682060712</v>
      </c>
    </row>
    <row r="10" spans="1:6" ht="18" customHeight="1" x14ac:dyDescent="0.25">
      <c r="A10" s="24" t="s">
        <v>5</v>
      </c>
      <c r="B10" s="26">
        <v>161955</v>
      </c>
      <c r="C10" s="26">
        <v>161955</v>
      </c>
      <c r="D10" s="26">
        <v>161955</v>
      </c>
      <c r="E10" s="26">
        <v>161955</v>
      </c>
      <c r="F10" s="26">
        <v>161955</v>
      </c>
    </row>
    <row r="11" spans="1:6" ht="18" customHeight="1" x14ac:dyDescent="0.25">
      <c r="A11" s="24" t="s">
        <v>6</v>
      </c>
      <c r="B11" s="26">
        <v>68361</v>
      </c>
      <c r="C11" s="26">
        <v>68361</v>
      </c>
      <c r="D11" s="26">
        <v>68361</v>
      </c>
      <c r="E11" s="26">
        <v>68361</v>
      </c>
      <c r="F11" s="26">
        <v>68361</v>
      </c>
    </row>
    <row r="12" spans="1:6" ht="18" customHeight="1" x14ac:dyDescent="0.25">
      <c r="A12" s="24" t="s">
        <v>10</v>
      </c>
      <c r="B12" s="26">
        <v>1425057.2899999998</v>
      </c>
      <c r="C12" s="26">
        <v>984357.32999999984</v>
      </c>
      <c r="D12" s="26">
        <v>1006357.3299999998</v>
      </c>
      <c r="E12" s="26">
        <v>984357.32999999984</v>
      </c>
      <c r="F12" s="26">
        <v>1006357.3299999998</v>
      </c>
    </row>
    <row r="13" spans="1:6" ht="18" customHeight="1" x14ac:dyDescent="0.25">
      <c r="A13" s="24" t="s">
        <v>7</v>
      </c>
      <c r="B13" s="26">
        <v>1339514.9999999998</v>
      </c>
      <c r="C13" s="26">
        <v>1193000</v>
      </c>
      <c r="D13" s="26">
        <v>1263000</v>
      </c>
      <c r="E13" s="26">
        <v>1193000</v>
      </c>
      <c r="F13" s="26">
        <v>1263000</v>
      </c>
    </row>
    <row r="14" spans="1:6" ht="18" customHeight="1" x14ac:dyDescent="0.25">
      <c r="A14" s="24" t="s">
        <v>8</v>
      </c>
      <c r="B14" s="26">
        <v>5000144.6553333336</v>
      </c>
      <c r="C14" s="26">
        <v>5557914.6459999997</v>
      </c>
      <c r="D14" s="26">
        <v>5616036.6459999997</v>
      </c>
      <c r="E14" s="26">
        <v>5557764.6459999997</v>
      </c>
      <c r="F14" s="26">
        <v>5516036.6459999997</v>
      </c>
    </row>
    <row r="15" spans="1:6" ht="18" customHeight="1" x14ac:dyDescent="0.25">
      <c r="A15" s="24" t="s">
        <v>9</v>
      </c>
      <c r="B15" s="26">
        <v>918342.16999999981</v>
      </c>
      <c r="C15" s="26">
        <v>914844.92999999982</v>
      </c>
      <c r="D15" s="26">
        <v>1012849.3233333334</v>
      </c>
      <c r="E15" s="26">
        <v>1027560.4066666665</v>
      </c>
      <c r="F15" s="26">
        <v>1038487.1733333333</v>
      </c>
    </row>
    <row r="16" spans="1:6" ht="18" customHeight="1" x14ac:dyDescent="0.25">
      <c r="A16" s="24" t="s">
        <v>15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</row>
    <row r="17" spans="1:6" ht="18" customHeight="1" x14ac:dyDescent="0.25">
      <c r="A17" s="24" t="s">
        <v>1</v>
      </c>
      <c r="B17" s="26">
        <v>-726766.9800000001</v>
      </c>
      <c r="C17" s="26">
        <v>0</v>
      </c>
      <c r="D17" s="26">
        <v>0</v>
      </c>
      <c r="E17" s="26">
        <v>0</v>
      </c>
      <c r="F17" s="26">
        <v>0</v>
      </c>
    </row>
    <row r="18" spans="1:6" ht="18" customHeight="1" x14ac:dyDescent="0.25">
      <c r="A18" s="24" t="s">
        <v>11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</row>
    <row r="19" spans="1:6" s="2" customFormat="1" ht="18" customHeight="1" x14ac:dyDescent="0.25">
      <c r="A19" s="27" t="s">
        <v>0</v>
      </c>
      <c r="B19" s="30">
        <f>SUM(B7:B18)</f>
        <v>13925832.92637912</v>
      </c>
      <c r="C19" s="30">
        <f t="shared" ref="C19:F19" si="0">SUM(C7:C18)</f>
        <v>14694818.981397636</v>
      </c>
      <c r="D19" s="30">
        <f t="shared" si="0"/>
        <v>14942945.374730971</v>
      </c>
      <c r="E19" s="30">
        <f t="shared" si="0"/>
        <v>14807384.458064303</v>
      </c>
      <c r="F19" s="30">
        <f t="shared" si="0"/>
        <v>14868583.22473097</v>
      </c>
    </row>
  </sheetData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sqref="A1:F1"/>
    </sheetView>
  </sheetViews>
  <sheetFormatPr defaultRowHeight="15" x14ac:dyDescent="0.25"/>
  <cols>
    <col min="1" max="1" width="47.140625" style="1" customWidth="1"/>
    <col min="2" max="6" width="15.7109375" style="3" customWidth="1"/>
    <col min="7" max="16384" width="9.140625" style="1"/>
  </cols>
  <sheetData>
    <row r="1" spans="1:6" ht="18.75" x14ac:dyDescent="0.25">
      <c r="A1" s="31" t="s">
        <v>22</v>
      </c>
      <c r="B1" s="31"/>
      <c r="C1" s="31"/>
      <c r="D1" s="31"/>
      <c r="E1" s="31"/>
      <c r="F1" s="31"/>
    </row>
    <row r="2" spans="1:6" ht="18.75" x14ac:dyDescent="0.25">
      <c r="A2" s="32" t="s">
        <v>59</v>
      </c>
      <c r="B2" s="32"/>
      <c r="C2" s="32"/>
      <c r="D2" s="32"/>
      <c r="E2" s="32"/>
      <c r="F2" s="32"/>
    </row>
    <row r="3" spans="1:6" ht="18.75" x14ac:dyDescent="0.25">
      <c r="A3" s="32" t="s">
        <v>26</v>
      </c>
      <c r="B3" s="32"/>
      <c r="C3" s="32"/>
      <c r="D3" s="32"/>
      <c r="E3" s="32"/>
      <c r="F3" s="32"/>
    </row>
    <row r="5" spans="1:6" x14ac:dyDescent="0.25">
      <c r="A5" s="23"/>
    </row>
    <row r="6" spans="1:6" ht="18" customHeight="1" x14ac:dyDescent="0.25">
      <c r="A6" s="24"/>
      <c r="B6" s="25" t="s">
        <v>16</v>
      </c>
      <c r="C6" s="25" t="s">
        <v>17</v>
      </c>
      <c r="D6" s="25" t="s">
        <v>18</v>
      </c>
      <c r="E6" s="25" t="s">
        <v>19</v>
      </c>
      <c r="F6" s="25" t="s">
        <v>58</v>
      </c>
    </row>
    <row r="7" spans="1:6" ht="18" customHeight="1" x14ac:dyDescent="0.25">
      <c r="A7" s="24" t="s">
        <v>2</v>
      </c>
      <c r="B7" s="29">
        <v>1339779.5999999999</v>
      </c>
      <c r="C7" s="29">
        <v>1339779.5999999999</v>
      </c>
      <c r="D7" s="29">
        <v>1339779.5999999999</v>
      </c>
      <c r="E7" s="29">
        <v>1339779.5999999999</v>
      </c>
      <c r="F7" s="29">
        <v>1339779.5999999999</v>
      </c>
    </row>
    <row r="8" spans="1:6" ht="18" customHeight="1" x14ac:dyDescent="0.25">
      <c r="A8" s="24" t="s">
        <v>3</v>
      </c>
      <c r="B8" s="26">
        <v>434259.09234399995</v>
      </c>
      <c r="C8" s="26">
        <v>433980.63234399998</v>
      </c>
      <c r="D8" s="26">
        <v>432741.33234399994</v>
      </c>
      <c r="E8" s="26">
        <v>432741.33234399994</v>
      </c>
      <c r="F8" s="26">
        <v>432741.33234399994</v>
      </c>
    </row>
    <row r="9" spans="1:6" ht="18" customHeight="1" x14ac:dyDescent="0.25">
      <c r="A9" s="24" t="s">
        <v>4</v>
      </c>
      <c r="B9" s="26">
        <v>363062.14717165742</v>
      </c>
      <c r="C9" s="26">
        <v>331854.7722709208</v>
      </c>
      <c r="D9" s="26">
        <v>331854.7722709208</v>
      </c>
      <c r="E9" s="26">
        <v>331854.7722709208</v>
      </c>
      <c r="F9" s="26">
        <v>331854.7722709208</v>
      </c>
    </row>
    <row r="10" spans="1:6" ht="18" customHeight="1" x14ac:dyDescent="0.25">
      <c r="A10" s="24" t="s">
        <v>5</v>
      </c>
      <c r="B10" s="26">
        <v>2282.0000000000005</v>
      </c>
      <c r="C10" s="26">
        <v>2282</v>
      </c>
      <c r="D10" s="26">
        <v>2282</v>
      </c>
      <c r="E10" s="26">
        <v>2282</v>
      </c>
      <c r="F10" s="26">
        <v>2282</v>
      </c>
    </row>
    <row r="11" spans="1:6" ht="18" customHeight="1" x14ac:dyDescent="0.25">
      <c r="A11" s="24" t="s">
        <v>6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</row>
    <row r="12" spans="1:6" ht="18" customHeight="1" x14ac:dyDescent="0.25">
      <c r="A12" s="24" t="s">
        <v>10</v>
      </c>
      <c r="B12" s="26">
        <v>4000</v>
      </c>
      <c r="C12" s="26">
        <v>4000</v>
      </c>
      <c r="D12" s="26">
        <v>4000</v>
      </c>
      <c r="E12" s="26">
        <v>4000</v>
      </c>
      <c r="F12" s="26">
        <v>4000</v>
      </c>
    </row>
    <row r="13" spans="1:6" ht="18" customHeight="1" x14ac:dyDescent="0.25">
      <c r="A13" s="24" t="s">
        <v>7</v>
      </c>
      <c r="B13" s="26">
        <v>19500</v>
      </c>
      <c r="C13" s="26">
        <v>19500</v>
      </c>
      <c r="D13" s="26">
        <v>19500</v>
      </c>
      <c r="E13" s="26">
        <v>19500</v>
      </c>
      <c r="F13" s="26">
        <v>19500</v>
      </c>
    </row>
    <row r="14" spans="1:6" ht="18" customHeight="1" x14ac:dyDescent="0.25">
      <c r="A14" s="24" t="s">
        <v>8</v>
      </c>
      <c r="B14" s="26">
        <v>2394534</v>
      </c>
      <c r="C14" s="26">
        <v>2389920</v>
      </c>
      <c r="D14" s="26">
        <v>2324920</v>
      </c>
      <c r="E14" s="26">
        <v>2327710</v>
      </c>
      <c r="F14" s="26">
        <v>2330994</v>
      </c>
    </row>
    <row r="15" spans="1:6" ht="18" customHeight="1" x14ac:dyDescent="0.25">
      <c r="A15" s="24" t="s">
        <v>9</v>
      </c>
      <c r="B15" s="26">
        <v>109882.61666666665</v>
      </c>
      <c r="C15" s="26">
        <v>199620.19999999998</v>
      </c>
      <c r="D15" s="26">
        <v>203370.19999999998</v>
      </c>
      <c r="E15" s="26">
        <v>203370.19999999998</v>
      </c>
      <c r="F15" s="26">
        <v>203370.19999999998</v>
      </c>
    </row>
    <row r="16" spans="1:6" ht="18" customHeight="1" x14ac:dyDescent="0.25">
      <c r="A16" s="24" t="s">
        <v>15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</row>
    <row r="17" spans="1:6" ht="18" customHeight="1" x14ac:dyDescent="0.25">
      <c r="A17" s="24" t="s">
        <v>1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</row>
    <row r="18" spans="1:6" ht="18" customHeight="1" x14ac:dyDescent="0.25">
      <c r="A18" s="24" t="s">
        <v>11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</row>
    <row r="19" spans="1:6" s="2" customFormat="1" ht="18" customHeight="1" x14ac:dyDescent="0.25">
      <c r="A19" s="27" t="s">
        <v>0</v>
      </c>
      <c r="B19" s="30">
        <f>SUM(B7:B18)</f>
        <v>4667299.4561823234</v>
      </c>
      <c r="C19" s="30">
        <f t="shared" ref="C19:F19" si="0">SUM(C7:C18)</f>
        <v>4720937.2046149215</v>
      </c>
      <c r="D19" s="30">
        <f t="shared" si="0"/>
        <v>4658447.9046149207</v>
      </c>
      <c r="E19" s="30">
        <f t="shared" si="0"/>
        <v>4661237.9046149207</v>
      </c>
      <c r="F19" s="30">
        <f t="shared" si="0"/>
        <v>4664521.9046149207</v>
      </c>
    </row>
  </sheetData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sqref="A1:F1"/>
    </sheetView>
  </sheetViews>
  <sheetFormatPr defaultRowHeight="15" x14ac:dyDescent="0.25"/>
  <cols>
    <col min="1" max="1" width="47.140625" style="1" customWidth="1"/>
    <col min="2" max="6" width="15.7109375" style="3" customWidth="1"/>
    <col min="7" max="16384" width="9.140625" style="1"/>
  </cols>
  <sheetData>
    <row r="1" spans="1:6" ht="18.75" x14ac:dyDescent="0.25">
      <c r="A1" s="31" t="s">
        <v>22</v>
      </c>
      <c r="B1" s="31"/>
      <c r="C1" s="31"/>
      <c r="D1" s="31"/>
      <c r="E1" s="31"/>
      <c r="F1" s="31"/>
    </row>
    <row r="2" spans="1:6" ht="18.75" x14ac:dyDescent="0.25">
      <c r="A2" s="32" t="s">
        <v>59</v>
      </c>
      <c r="B2" s="32"/>
      <c r="C2" s="32"/>
      <c r="D2" s="32"/>
      <c r="E2" s="32"/>
      <c r="F2" s="32"/>
    </row>
    <row r="3" spans="1:6" ht="18.75" x14ac:dyDescent="0.25">
      <c r="A3" s="32" t="s">
        <v>62</v>
      </c>
      <c r="B3" s="32"/>
      <c r="C3" s="32"/>
      <c r="D3" s="32"/>
      <c r="E3" s="32"/>
      <c r="F3" s="32"/>
    </row>
    <row r="5" spans="1:6" x14ac:dyDescent="0.25">
      <c r="A5" s="23"/>
    </row>
    <row r="6" spans="1:6" ht="18" customHeight="1" x14ac:dyDescent="0.25">
      <c r="A6" s="24"/>
      <c r="B6" s="25" t="s">
        <v>16</v>
      </c>
      <c r="C6" s="25" t="s">
        <v>17</v>
      </c>
      <c r="D6" s="25" t="s">
        <v>18</v>
      </c>
      <c r="E6" s="25" t="s">
        <v>19</v>
      </c>
      <c r="F6" s="25" t="s">
        <v>58</v>
      </c>
    </row>
    <row r="7" spans="1:6" ht="18" customHeight="1" x14ac:dyDescent="0.25">
      <c r="A7" s="24" t="s">
        <v>2</v>
      </c>
      <c r="B7" s="29">
        <v>1001612.7000000001</v>
      </c>
      <c r="C7" s="29">
        <v>1001612.7</v>
      </c>
      <c r="D7" s="29">
        <v>1001612.7</v>
      </c>
      <c r="E7" s="29">
        <v>1001612.7</v>
      </c>
      <c r="F7" s="29">
        <v>1001612.7</v>
      </c>
    </row>
    <row r="8" spans="1:6" ht="18" customHeight="1" x14ac:dyDescent="0.25">
      <c r="A8" s="24" t="s">
        <v>3</v>
      </c>
      <c r="B8" s="26">
        <v>344986.05188299995</v>
      </c>
      <c r="C8" s="26">
        <v>344986.05188300001</v>
      </c>
      <c r="D8" s="26">
        <v>344986.05188300001</v>
      </c>
      <c r="E8" s="26">
        <v>344986.05188300001</v>
      </c>
      <c r="F8" s="26">
        <v>344986.05188300001</v>
      </c>
    </row>
    <row r="9" spans="1:6" ht="18" customHeight="1" x14ac:dyDescent="0.25">
      <c r="A9" s="24" t="s">
        <v>4</v>
      </c>
      <c r="B9" s="26">
        <v>271430.15500663128</v>
      </c>
      <c r="C9" s="26">
        <v>247781.95901825395</v>
      </c>
      <c r="D9" s="26">
        <v>247781.95901825395</v>
      </c>
      <c r="E9" s="26">
        <v>247781.95901825395</v>
      </c>
      <c r="F9" s="26">
        <v>247781.95901825395</v>
      </c>
    </row>
    <row r="10" spans="1:6" ht="18" customHeight="1" x14ac:dyDescent="0.25">
      <c r="A10" s="24" t="s">
        <v>5</v>
      </c>
      <c r="B10" s="26">
        <v>132069</v>
      </c>
      <c r="C10" s="26">
        <v>132069</v>
      </c>
      <c r="D10" s="26">
        <v>132069</v>
      </c>
      <c r="E10" s="26">
        <v>132069</v>
      </c>
      <c r="F10" s="26">
        <v>132069</v>
      </c>
    </row>
    <row r="11" spans="1:6" ht="18" customHeight="1" x14ac:dyDescent="0.25">
      <c r="A11" s="24" t="s">
        <v>6</v>
      </c>
      <c r="B11" s="26">
        <v>295000</v>
      </c>
      <c r="C11" s="26">
        <v>0</v>
      </c>
      <c r="D11" s="26">
        <v>0</v>
      </c>
      <c r="E11" s="26">
        <v>0</v>
      </c>
      <c r="F11" s="26">
        <v>0</v>
      </c>
    </row>
    <row r="12" spans="1:6" ht="18" customHeight="1" x14ac:dyDescent="0.25">
      <c r="A12" s="24" t="s">
        <v>10</v>
      </c>
      <c r="B12" s="26">
        <v>4713594</v>
      </c>
      <c r="C12" s="26">
        <v>4602000</v>
      </c>
      <c r="D12" s="26">
        <v>4602000</v>
      </c>
      <c r="E12" s="26">
        <v>3602000</v>
      </c>
      <c r="F12" s="26">
        <v>3602000</v>
      </c>
    </row>
    <row r="13" spans="1:6" ht="18" customHeight="1" x14ac:dyDescent="0.25">
      <c r="A13" s="24" t="s">
        <v>7</v>
      </c>
      <c r="B13" s="26">
        <v>236000.00000000003</v>
      </c>
      <c r="C13" s="26">
        <v>0</v>
      </c>
      <c r="D13" s="26">
        <v>0</v>
      </c>
      <c r="E13" s="26">
        <v>0</v>
      </c>
      <c r="F13" s="26">
        <v>0</v>
      </c>
    </row>
    <row r="14" spans="1:6" ht="18" customHeight="1" x14ac:dyDescent="0.25">
      <c r="A14" s="24" t="s">
        <v>8</v>
      </c>
      <c r="B14" s="26">
        <v>1515339.97</v>
      </c>
      <c r="C14" s="26">
        <v>1515076.97</v>
      </c>
      <c r="D14" s="26">
        <v>1512996.97</v>
      </c>
      <c r="E14" s="26">
        <v>1512996.97</v>
      </c>
      <c r="F14" s="26">
        <v>1512996.97</v>
      </c>
    </row>
    <row r="15" spans="1:6" ht="18" customHeight="1" x14ac:dyDescent="0.25">
      <c r="A15" s="24" t="s">
        <v>9</v>
      </c>
      <c r="B15" s="26">
        <v>3167228.1944444445</v>
      </c>
      <c r="C15" s="26">
        <v>3262441.5566666666</v>
      </c>
      <c r="D15" s="26">
        <v>3150693.896666667</v>
      </c>
      <c r="E15" s="26">
        <v>3123916.1188888894</v>
      </c>
      <c r="F15" s="26">
        <v>2988827.2300000004</v>
      </c>
    </row>
    <row r="16" spans="1:6" ht="18" customHeight="1" x14ac:dyDescent="0.25">
      <c r="A16" s="24" t="s">
        <v>15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</row>
    <row r="17" spans="1:6" ht="18" customHeight="1" x14ac:dyDescent="0.25">
      <c r="A17" s="24" t="s">
        <v>1</v>
      </c>
      <c r="B17" s="26">
        <v>600848</v>
      </c>
      <c r="C17" s="26">
        <v>600848</v>
      </c>
      <c r="D17" s="26">
        <v>600848</v>
      </c>
      <c r="E17" s="26">
        <v>600848</v>
      </c>
      <c r="F17" s="26">
        <v>600848</v>
      </c>
    </row>
    <row r="18" spans="1:6" ht="18" customHeight="1" x14ac:dyDescent="0.25">
      <c r="A18" s="24" t="s">
        <v>11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</row>
    <row r="19" spans="1:6" s="2" customFormat="1" ht="18" customHeight="1" x14ac:dyDescent="0.25">
      <c r="A19" s="27" t="s">
        <v>0</v>
      </c>
      <c r="B19" s="30">
        <f>SUM(B7:B18)</f>
        <v>12278108.071334075</v>
      </c>
      <c r="C19" s="30">
        <f t="shared" ref="C19:F19" si="0">SUM(C7:C18)</f>
        <v>11706816.23756792</v>
      </c>
      <c r="D19" s="30">
        <f t="shared" si="0"/>
        <v>11592988.57756792</v>
      </c>
      <c r="E19" s="30">
        <f t="shared" si="0"/>
        <v>10566210.799790144</v>
      </c>
      <c r="F19" s="30">
        <f t="shared" si="0"/>
        <v>10431121.910901254</v>
      </c>
    </row>
  </sheetData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sqref="A1:F1"/>
    </sheetView>
  </sheetViews>
  <sheetFormatPr defaultRowHeight="15" x14ac:dyDescent="0.25"/>
  <cols>
    <col min="1" max="1" width="47.140625" style="1" customWidth="1"/>
    <col min="2" max="6" width="15.7109375" style="3" customWidth="1"/>
    <col min="7" max="16384" width="9.140625" style="1"/>
  </cols>
  <sheetData>
    <row r="1" spans="1:6" ht="18.75" x14ac:dyDescent="0.25">
      <c r="A1" s="31" t="s">
        <v>22</v>
      </c>
      <c r="B1" s="31"/>
      <c r="C1" s="31"/>
      <c r="D1" s="31"/>
      <c r="E1" s="31"/>
      <c r="F1" s="31"/>
    </row>
    <row r="2" spans="1:6" ht="18.75" x14ac:dyDescent="0.25">
      <c r="A2" s="32" t="s">
        <v>59</v>
      </c>
      <c r="B2" s="32"/>
      <c r="C2" s="32"/>
      <c r="D2" s="32"/>
      <c r="E2" s="32"/>
      <c r="F2" s="32"/>
    </row>
    <row r="3" spans="1:6" ht="18.75" x14ac:dyDescent="0.25">
      <c r="A3" s="32" t="s">
        <v>63</v>
      </c>
      <c r="B3" s="32"/>
      <c r="C3" s="32"/>
      <c r="D3" s="32"/>
      <c r="E3" s="32"/>
      <c r="F3" s="32"/>
    </row>
    <row r="5" spans="1:6" x14ac:dyDescent="0.25">
      <c r="A5" s="23"/>
    </row>
    <row r="6" spans="1:6" ht="18" customHeight="1" x14ac:dyDescent="0.25">
      <c r="A6" s="24"/>
      <c r="B6" s="25" t="s">
        <v>16</v>
      </c>
      <c r="C6" s="25" t="s">
        <v>17</v>
      </c>
      <c r="D6" s="25" t="s">
        <v>18</v>
      </c>
      <c r="E6" s="25" t="s">
        <v>19</v>
      </c>
      <c r="F6" s="25" t="s">
        <v>58</v>
      </c>
    </row>
    <row r="7" spans="1:6" ht="18" customHeight="1" x14ac:dyDescent="0.25">
      <c r="A7" s="24" t="s">
        <v>2</v>
      </c>
      <c r="B7" s="29">
        <v>764197.20000000019</v>
      </c>
      <c r="C7" s="29">
        <v>764197.20000000019</v>
      </c>
      <c r="D7" s="29">
        <v>764197.20000000019</v>
      </c>
      <c r="E7" s="29">
        <v>764197.20000000019</v>
      </c>
      <c r="F7" s="29">
        <v>764197.20000000019</v>
      </c>
    </row>
    <row r="8" spans="1:6" ht="18" customHeight="1" x14ac:dyDescent="0.25">
      <c r="A8" s="24" t="s">
        <v>3</v>
      </c>
      <c r="B8" s="26">
        <v>313390.48837709991</v>
      </c>
      <c r="C8" s="26">
        <v>313390.48837709997</v>
      </c>
      <c r="D8" s="26">
        <v>313390.48837709997</v>
      </c>
      <c r="E8" s="26">
        <v>313390.48837709997</v>
      </c>
      <c r="F8" s="26">
        <v>313390.48837709997</v>
      </c>
    </row>
    <row r="9" spans="1:6" ht="18" customHeight="1" x14ac:dyDescent="0.25">
      <c r="A9" s="24" t="s">
        <v>4</v>
      </c>
      <c r="B9" s="26">
        <v>181354.87059138465</v>
      </c>
      <c r="C9" s="26">
        <v>192284.41370830307</v>
      </c>
      <c r="D9" s="26">
        <v>192284.41370830307</v>
      </c>
      <c r="E9" s="26">
        <v>192284.41370830307</v>
      </c>
      <c r="F9" s="26">
        <v>192284.41370830307</v>
      </c>
    </row>
    <row r="10" spans="1:6" ht="18" customHeight="1" x14ac:dyDescent="0.25">
      <c r="A10" s="24" t="s">
        <v>5</v>
      </c>
      <c r="B10" s="26">
        <v>167838.99999999997</v>
      </c>
      <c r="C10" s="26">
        <v>167839</v>
      </c>
      <c r="D10" s="26">
        <v>167839</v>
      </c>
      <c r="E10" s="26">
        <v>167839</v>
      </c>
      <c r="F10" s="26">
        <v>167839</v>
      </c>
    </row>
    <row r="11" spans="1:6" ht="18" customHeight="1" x14ac:dyDescent="0.25">
      <c r="A11" s="24" t="s">
        <v>6</v>
      </c>
      <c r="B11" s="26">
        <v>265891</v>
      </c>
      <c r="C11" s="26">
        <v>265893</v>
      </c>
      <c r="D11" s="26">
        <v>265893</v>
      </c>
      <c r="E11" s="26">
        <v>265893</v>
      </c>
      <c r="F11" s="26">
        <v>265893</v>
      </c>
    </row>
    <row r="12" spans="1:6" ht="18" customHeight="1" x14ac:dyDescent="0.25">
      <c r="A12" s="24" t="s">
        <v>10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</row>
    <row r="13" spans="1:6" ht="18" customHeight="1" x14ac:dyDescent="0.25">
      <c r="A13" s="24" t="s">
        <v>7</v>
      </c>
      <c r="B13" s="26">
        <v>501735.83333333331</v>
      </c>
      <c r="C13" s="26">
        <v>76735.83</v>
      </c>
      <c r="D13" s="26">
        <v>76735.83</v>
      </c>
      <c r="E13" s="26">
        <v>76735.83</v>
      </c>
      <c r="F13" s="26">
        <v>76735.83</v>
      </c>
    </row>
    <row r="14" spans="1:6" ht="18" customHeight="1" x14ac:dyDescent="0.25">
      <c r="A14" s="24" t="s">
        <v>8</v>
      </c>
      <c r="B14" s="26">
        <v>427161</v>
      </c>
      <c r="C14" s="26">
        <v>410479</v>
      </c>
      <c r="D14" s="26">
        <v>410161</v>
      </c>
      <c r="E14" s="26">
        <v>410479</v>
      </c>
      <c r="F14" s="26">
        <v>410161</v>
      </c>
    </row>
    <row r="15" spans="1:6" ht="18" customHeight="1" x14ac:dyDescent="0.25">
      <c r="A15" s="24" t="s">
        <v>9</v>
      </c>
      <c r="B15" s="26">
        <v>1001168.6711111113</v>
      </c>
      <c r="C15" s="26">
        <v>1118244.4833333334</v>
      </c>
      <c r="D15" s="26">
        <v>1132951.4499999997</v>
      </c>
      <c r="E15" s="26">
        <v>1141248.5133333332</v>
      </c>
      <c r="F15" s="26">
        <v>1115183.5466666666</v>
      </c>
    </row>
    <row r="16" spans="1:6" ht="18" customHeight="1" x14ac:dyDescent="0.25">
      <c r="A16" s="24" t="s">
        <v>15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</row>
    <row r="17" spans="1:6" ht="18" customHeight="1" x14ac:dyDescent="0.25">
      <c r="A17" s="24" t="s">
        <v>1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</row>
    <row r="18" spans="1:6" ht="18" customHeight="1" x14ac:dyDescent="0.25">
      <c r="A18" s="24" t="s">
        <v>11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</row>
    <row r="19" spans="1:6" s="2" customFormat="1" ht="18" customHeight="1" x14ac:dyDescent="0.25">
      <c r="A19" s="27" t="s">
        <v>0</v>
      </c>
      <c r="B19" s="30">
        <f>SUM(B7:B18)</f>
        <v>3622738.063412929</v>
      </c>
      <c r="C19" s="30">
        <f t="shared" ref="C19:F19" si="0">SUM(C7:C18)</f>
        <v>3309063.4154187366</v>
      </c>
      <c r="D19" s="30">
        <f t="shared" si="0"/>
        <v>3323452.382085403</v>
      </c>
      <c r="E19" s="30">
        <f t="shared" si="0"/>
        <v>3332067.4454187364</v>
      </c>
      <c r="F19" s="30">
        <f t="shared" si="0"/>
        <v>3305684.4787520701</v>
      </c>
    </row>
  </sheetData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headerFooter>
    <oddFooter>&amp;L&amp;F&amp;CPage &amp;P of &amp;N&amp;R&amp;D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Income Statement</vt:lpstr>
      <vt:lpstr>Executive</vt:lpstr>
      <vt:lpstr>Operations Group</vt:lpstr>
      <vt:lpstr>Operations Support Group</vt:lpstr>
      <vt:lpstr>Finance &amp; Administration</vt:lpstr>
      <vt:lpstr>Corporate Affairs</vt:lpstr>
      <vt:lpstr>Legal</vt:lpstr>
      <vt:lpstr>Trade Development</vt:lpstr>
      <vt:lpstr>Real Estate</vt:lpstr>
    </vt:vector>
  </TitlesOfParts>
  <Company>_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>_</dc:subject>
  <dc:creator>_</dc:creator>
  <cp:lastModifiedBy>RY</cp:lastModifiedBy>
  <cp:lastPrinted>2014-11-17T17:46:13Z</cp:lastPrinted>
  <dcterms:created xsi:type="dcterms:W3CDTF">2013-07-26T17:17:29Z</dcterms:created>
  <dcterms:modified xsi:type="dcterms:W3CDTF">2014-11-17T18:27:50Z</dcterms:modified>
</cp:coreProperties>
</file>