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PHA3\Financial Transparency\Website Documents\02 Debt\01 Summary\"/>
    </mc:Choice>
  </mc:AlternateContent>
  <xr:revisionPtr revIDLastSave="0" documentId="13_ncr:1_{3AC0C656-235C-49CB-BD00-4DD611978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B1378 Debt 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K17" i="1" l="1"/>
  <c r="L16" i="1"/>
  <c r="J17" i="1"/>
  <c r="H16" i="1"/>
  <c r="C17" i="1"/>
  <c r="H15" i="1" l="1"/>
  <c r="L15" i="1" l="1"/>
  <c r="L17" i="1" l="1"/>
  <c r="L7" i="1" l="1"/>
  <c r="L14" i="1" l="1"/>
  <c r="L13" i="1"/>
  <c r="L12" i="1"/>
  <c r="H14" i="1" l="1"/>
  <c r="H13" i="1"/>
  <c r="H12" i="1"/>
  <c r="L11" i="1" l="1"/>
  <c r="H11" i="1"/>
  <c r="L10" i="1" l="1"/>
  <c r="L9" i="1"/>
  <c r="H10" i="1" l="1"/>
  <c r="H9" i="1"/>
  <c r="H8" i="1"/>
  <c r="H7" i="1"/>
  <c r="L8" i="1"/>
</calcChain>
</file>

<file path=xl/sharedStrings.xml><?xml version="1.0" encoding="utf-8"?>
<sst xmlns="http://schemas.openxmlformats.org/spreadsheetml/2006/main" count="102" uniqueCount="60">
  <si>
    <t/>
  </si>
  <si>
    <t>Interest</t>
  </si>
  <si>
    <t>Port of Houston Authority</t>
  </si>
  <si>
    <t>H.B. 1378 Reporting Requirements</t>
  </si>
  <si>
    <t>Total Principal and Interest</t>
  </si>
  <si>
    <t>Principal Outstanding</t>
  </si>
  <si>
    <t>Secured By Ad Valorem Taxes</t>
  </si>
  <si>
    <t>Yes</t>
  </si>
  <si>
    <t>Total Proceeds Received</t>
  </si>
  <si>
    <t>Fitch</t>
  </si>
  <si>
    <t>Aaa</t>
  </si>
  <si>
    <t>Moody's</t>
  </si>
  <si>
    <t>Use of Proceeds</t>
  </si>
  <si>
    <t>Unlimited Tax Refunding Bonds</t>
  </si>
  <si>
    <t>Proceeds Unspent</t>
  </si>
  <si>
    <t>Bond Series</t>
  </si>
  <si>
    <t>Type</t>
  </si>
  <si>
    <t>Proceeds
Spent</t>
  </si>
  <si>
    <t>Maturity
Date</t>
  </si>
  <si>
    <t>Issue
Date</t>
  </si>
  <si>
    <t>TOTALS</t>
  </si>
  <si>
    <t>*       Original principal amount of debt obligations authorized and issued.</t>
  </si>
  <si>
    <t>**     Debt Service amounts (combined principal and interest) required to pay each outstanding debt obligation on time and in full.</t>
  </si>
  <si>
    <t>Original
Issue Amount*</t>
  </si>
  <si>
    <t>Annual financial reports and per capita debt information available on www.porthouston.com.</t>
  </si>
  <si>
    <t>Series 2010C (Non-AMT)</t>
  </si>
  <si>
    <t>Refund a portion of the Unlimited Tax Refunding Bonds, Series 2008A (AMT)</t>
  </si>
  <si>
    <t>Series 2010E (Non-AMT)</t>
  </si>
  <si>
    <t>Series 2015A (Tax-Exempt Non-AMT)</t>
  </si>
  <si>
    <t>Series 2015C (Taxable)</t>
  </si>
  <si>
    <t>Refund a portion of the Unlimited Tax Refunding Bonds, Series 2006B (AMT)</t>
  </si>
  <si>
    <t>Texas Local Government Code, Chapter 140, Section 140.008 - Annual Report of Certain Financial Information</t>
  </si>
  <si>
    <t>AA</t>
  </si>
  <si>
    <t>Refund the Unlimited Tax Port Improvement Bonds, Series 2002A (Non-AMT), Unlimited Tax Refunding Bonds, Series 2005B (Non-AMT), and Unlimited Tax Refunding Bonds, Series 2006C (Non-AMT)</t>
  </si>
  <si>
    <t>Series 2018A (AMT)</t>
  </si>
  <si>
    <t>Refund the Unlimited Tax Refunding Bonds, Series 2006B (AMT) and Unlimited Tax Refunding Bonds, Series 2008A (AMT)</t>
  </si>
  <si>
    <t>N/A</t>
  </si>
  <si>
    <t>Credit Ratings</t>
  </si>
  <si>
    <t>Series 2020A-1 (Non-AMT)</t>
  </si>
  <si>
    <t>Series 2020A-2 (Non-AMT)</t>
  </si>
  <si>
    <t>Series 2020B (Taxable)</t>
  </si>
  <si>
    <t>Refund and defease the outstanding Series 2010B $7,445,000</t>
  </si>
  <si>
    <t>Advanced refunded Series 2011A - $19,535,000</t>
  </si>
  <si>
    <t>Contact:  Roland Gonzalez, Director, Treasury, Port of Houston Authority, 111 East Loop North, Houston, TX 77029, phone 713-670-2405, regonzalez@porthouston.com.</t>
  </si>
  <si>
    <t>Refund and defease certain maturities of the outstanding Series 2010C $26,555,000, Series 2010D-1 $147,940,000, Series 2010D-2 $85,665,000, Series 2010E $20,020,000 (Total = $287,625,000) excluding 2010C &amp;2010E CABs</t>
  </si>
  <si>
    <t>Series 2021 (Non-Amt)</t>
  </si>
  <si>
    <t>Revenue Bonds</t>
  </si>
  <si>
    <t>No</t>
  </si>
  <si>
    <t>Aa3</t>
  </si>
  <si>
    <t>AA+</t>
  </si>
  <si>
    <t>S&amp;P***</t>
  </si>
  <si>
    <t xml:space="preserve">       The outlook is stable.</t>
  </si>
  <si>
    <t xml:space="preserve">        of its "Global Not-For-Profit Transportation Infrastructure Enterpricse (TIE)" criteria (published Nov 2, 2020) which incorporates both credit characteristics.</t>
  </si>
  <si>
    <t>***   S&amp;P lowered its long-term rating on the Port of Houston Authority's unlimited tax refunding bonds to AA+ from AAA reflecting the application</t>
  </si>
  <si>
    <t>Finance a portion of the Authority's dredging costs for  - Houston Ship Channel Expansion Channel Improvement Project ("Project 11")</t>
  </si>
  <si>
    <t>Outstanding Debt as of December 31, 2023</t>
  </si>
  <si>
    <t>Debt Service**
As of December 31, 2023</t>
  </si>
  <si>
    <t>Series 2023 (Non-Amt)</t>
  </si>
  <si>
    <t>Finance a portion of the Authority's costs for the design, construction, property acquisition and equipment of the Houston Ship Channel Expansion Channel Improvement Project ("Project 11")</t>
  </si>
  <si>
    <t>Port Houston also has a $100 million bank line of credit available, secured by net operating revenues, maturing 10/31/2026, with no borrowings outstanding at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</si>
</sst>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indexed="8"/>
      <name val="Calibri"/>
      <family val="2"/>
    </font>
    <font>
      <b/>
      <i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2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44" fontId="5" fillId="0" borderId="1" xfId="2" applyFont="1" applyBorder="1" applyAlignment="1">
      <alignment vertical="center"/>
    </xf>
    <xf numFmtId="43" fontId="5" fillId="0" borderId="1" xfId="1" applyFont="1" applyBorder="1" applyAlignment="1" applyProtection="1">
      <alignment horizontal="center" vertical="top"/>
    </xf>
    <xf numFmtId="43" fontId="5" fillId="0" borderId="1" xfId="1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vertical="top"/>
    </xf>
    <xf numFmtId="14" fontId="12" fillId="0" borderId="0" xfId="0" applyNumberFormat="1" applyFont="1" applyAlignment="1">
      <alignment horizontal="left"/>
    </xf>
    <xf numFmtId="166" fontId="5" fillId="0" borderId="1" xfId="1" applyNumberFormat="1" applyFont="1" applyBorder="1" applyAlignment="1">
      <alignment horizontal="center" vertical="top"/>
    </xf>
    <xf numFmtId="166" fontId="5" fillId="0" borderId="1" xfId="1" applyNumberFormat="1" applyFont="1" applyBorder="1" applyAlignment="1">
      <alignment vertical="top"/>
    </xf>
    <xf numFmtId="165" fontId="5" fillId="0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="110" zoomScaleNormal="110"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11.5703125" customWidth="1"/>
    <col min="2" max="2" width="14.5703125" customWidth="1"/>
    <col min="3" max="3" width="15.42578125" bestFit="1" customWidth="1"/>
    <col min="4" max="4" width="11.5703125" customWidth="1"/>
    <col min="5" max="5" width="16.5703125" bestFit="1" customWidth="1"/>
    <col min="6" max="7" width="12.85546875" bestFit="1" customWidth="1"/>
    <col min="8" max="8" width="13.140625" bestFit="1" customWidth="1"/>
    <col min="9" max="9" width="34.5703125" customWidth="1"/>
    <col min="10" max="10" width="15.140625" bestFit="1" customWidth="1"/>
    <col min="11" max="11" width="13.85546875" bestFit="1" customWidth="1"/>
    <col min="12" max="12" width="15.140625" bestFit="1" customWidth="1"/>
    <col min="13" max="15" width="6.5703125" customWidth="1"/>
    <col min="16" max="16" width="11.5703125" customWidth="1"/>
  </cols>
  <sheetData>
    <row r="1" spans="1:17" s="6" customFormat="1" ht="12.75" x14ac:dyDescent="0.2">
      <c r="A1" s="7" t="s">
        <v>2</v>
      </c>
      <c r="B1" s="3"/>
      <c r="C1" s="3"/>
      <c r="D1" s="3"/>
      <c r="E1" s="3"/>
      <c r="F1" s="3"/>
      <c r="G1" s="3"/>
      <c r="H1" s="3"/>
      <c r="I1" s="3"/>
      <c r="J1" s="24">
        <v>45463</v>
      </c>
    </row>
    <row r="2" spans="1:17" s="6" customFormat="1" ht="12.75" x14ac:dyDescent="0.2">
      <c r="A2" s="7" t="s">
        <v>55</v>
      </c>
      <c r="B2" s="2"/>
      <c r="C2" s="2"/>
      <c r="D2" s="2"/>
      <c r="E2" s="2"/>
      <c r="F2" s="2"/>
      <c r="G2" s="2"/>
      <c r="H2" s="2"/>
      <c r="I2" s="2"/>
    </row>
    <row r="3" spans="1:17" s="6" customFormat="1" ht="12.75" x14ac:dyDescent="0.2">
      <c r="A3" s="7" t="s">
        <v>3</v>
      </c>
      <c r="B3" s="2"/>
      <c r="C3" s="2"/>
      <c r="D3" s="2"/>
      <c r="E3" s="2"/>
      <c r="F3" s="2"/>
      <c r="G3" s="2"/>
      <c r="H3" s="2"/>
      <c r="I3" s="2"/>
    </row>
    <row r="4" spans="1:17" s="1" customFormat="1" x14ac:dyDescent="0.25">
      <c r="A4" s="7" t="s">
        <v>31</v>
      </c>
      <c r="B4" s="2"/>
      <c r="C4" s="2"/>
      <c r="D4" s="2"/>
      <c r="E4" s="2"/>
      <c r="F4" s="2"/>
      <c r="G4" s="2"/>
      <c r="H4" s="2"/>
      <c r="I4" s="2"/>
    </row>
    <row r="5" spans="1:17" s="1" customFormat="1" ht="26.1" customHeight="1" x14ac:dyDescent="0.25">
      <c r="B5" s="2" t="s">
        <v>0</v>
      </c>
      <c r="C5" s="2"/>
      <c r="D5" s="2"/>
      <c r="E5" s="2"/>
      <c r="F5" s="2"/>
      <c r="G5" s="2"/>
      <c r="H5" s="2"/>
      <c r="I5" s="2"/>
      <c r="J5" s="28" t="s">
        <v>56</v>
      </c>
      <c r="K5" s="29"/>
      <c r="L5" s="29"/>
      <c r="M5" s="29" t="s">
        <v>37</v>
      </c>
      <c r="N5" s="29"/>
      <c r="O5" s="29"/>
    </row>
    <row r="6" spans="1:17" s="5" customFormat="1" ht="26.1" customHeight="1" x14ac:dyDescent="0.25">
      <c r="A6" s="10" t="s">
        <v>15</v>
      </c>
      <c r="B6" s="10" t="s">
        <v>16</v>
      </c>
      <c r="C6" s="10" t="s">
        <v>23</v>
      </c>
      <c r="D6" s="10" t="s">
        <v>19</v>
      </c>
      <c r="E6" s="10" t="s">
        <v>18</v>
      </c>
      <c r="F6" s="11" t="s">
        <v>8</v>
      </c>
      <c r="G6" s="11" t="s">
        <v>17</v>
      </c>
      <c r="H6" s="11" t="s">
        <v>14</v>
      </c>
      <c r="I6" s="11" t="s">
        <v>12</v>
      </c>
      <c r="J6" s="11" t="s">
        <v>5</v>
      </c>
      <c r="K6" s="11" t="s">
        <v>1</v>
      </c>
      <c r="L6" s="12" t="s">
        <v>4</v>
      </c>
      <c r="M6" s="11" t="s">
        <v>50</v>
      </c>
      <c r="N6" s="11" t="s">
        <v>11</v>
      </c>
      <c r="O6" s="11" t="s">
        <v>9</v>
      </c>
      <c r="P6" s="11" t="s">
        <v>6</v>
      </c>
    </row>
    <row r="7" spans="1:17" ht="24" x14ac:dyDescent="0.25">
      <c r="A7" s="8" t="s">
        <v>25</v>
      </c>
      <c r="B7" s="8" t="s">
        <v>13</v>
      </c>
      <c r="C7" s="18">
        <v>30254396.899999999</v>
      </c>
      <c r="D7" s="16">
        <v>40212</v>
      </c>
      <c r="E7" s="27">
        <v>50679</v>
      </c>
      <c r="F7" s="18">
        <v>35076111.280000001</v>
      </c>
      <c r="G7" s="19">
        <v>35076111.280000001</v>
      </c>
      <c r="H7" s="19">
        <f t="shared" ref="H7:H14" si="0">F7-G7</f>
        <v>0</v>
      </c>
      <c r="I7" s="17" t="s">
        <v>26</v>
      </c>
      <c r="J7" s="22">
        <v>119396.9</v>
      </c>
      <c r="K7" s="22">
        <v>9710603.0999999996</v>
      </c>
      <c r="L7" s="21">
        <f t="shared" ref="L7:L11" si="1">J7+K7</f>
        <v>9830000</v>
      </c>
      <c r="M7" s="9" t="s">
        <v>49</v>
      </c>
      <c r="N7" s="9" t="s">
        <v>36</v>
      </c>
      <c r="O7" s="9" t="s">
        <v>32</v>
      </c>
      <c r="P7" s="9" t="s">
        <v>7</v>
      </c>
      <c r="Q7" s="23"/>
    </row>
    <row r="8" spans="1:17" ht="24" x14ac:dyDescent="0.25">
      <c r="A8" s="8" t="s">
        <v>27</v>
      </c>
      <c r="B8" s="8" t="s">
        <v>13</v>
      </c>
      <c r="C8" s="18">
        <v>22330000</v>
      </c>
      <c r="D8" s="16">
        <v>40409</v>
      </c>
      <c r="E8" s="27">
        <v>50679</v>
      </c>
      <c r="F8" s="18">
        <v>24904507.800000001</v>
      </c>
      <c r="G8" s="19">
        <v>24904507.800000001</v>
      </c>
      <c r="H8" s="19">
        <f t="shared" si="0"/>
        <v>0</v>
      </c>
      <c r="I8" s="17" t="s">
        <v>26</v>
      </c>
      <c r="J8" s="22">
        <v>15000</v>
      </c>
      <c r="K8" s="22">
        <v>8265000</v>
      </c>
      <c r="L8" s="21">
        <f t="shared" si="1"/>
        <v>8280000</v>
      </c>
      <c r="M8" s="9" t="s">
        <v>49</v>
      </c>
      <c r="N8" s="9" t="s">
        <v>10</v>
      </c>
      <c r="O8" s="9" t="s">
        <v>32</v>
      </c>
      <c r="P8" s="9" t="s">
        <v>7</v>
      </c>
      <c r="Q8" s="23"/>
    </row>
    <row r="9" spans="1:17" ht="60" customHeight="1" x14ac:dyDescent="0.25">
      <c r="A9" s="8" t="s">
        <v>28</v>
      </c>
      <c r="B9" s="8" t="s">
        <v>13</v>
      </c>
      <c r="C9" s="18">
        <v>62805000</v>
      </c>
      <c r="D9" s="16">
        <v>42242</v>
      </c>
      <c r="E9" s="16">
        <v>48122</v>
      </c>
      <c r="F9" s="18">
        <v>75070145.579999998</v>
      </c>
      <c r="G9" s="19">
        <v>75070145.579999998</v>
      </c>
      <c r="H9" s="19">
        <f t="shared" si="0"/>
        <v>0</v>
      </c>
      <c r="I9" s="17" t="s">
        <v>33</v>
      </c>
      <c r="J9" s="22">
        <v>8675000</v>
      </c>
      <c r="K9" s="22">
        <v>1330237.56</v>
      </c>
      <c r="L9" s="21">
        <f t="shared" si="1"/>
        <v>10005237.560000001</v>
      </c>
      <c r="M9" s="9" t="s">
        <v>49</v>
      </c>
      <c r="N9" s="9" t="s">
        <v>36</v>
      </c>
      <c r="O9" s="9" t="s">
        <v>32</v>
      </c>
      <c r="P9" s="9" t="s">
        <v>7</v>
      </c>
    </row>
    <row r="10" spans="1:17" ht="24" x14ac:dyDescent="0.25">
      <c r="A10" s="8" t="s">
        <v>29</v>
      </c>
      <c r="B10" s="8" t="s">
        <v>13</v>
      </c>
      <c r="C10" s="18">
        <v>27260000</v>
      </c>
      <c r="D10" s="16">
        <v>42242</v>
      </c>
      <c r="E10" s="16">
        <v>46296</v>
      </c>
      <c r="F10" s="18">
        <v>29578226.82</v>
      </c>
      <c r="G10" s="19">
        <v>29578226.82</v>
      </c>
      <c r="H10" s="19">
        <f t="shared" si="0"/>
        <v>0</v>
      </c>
      <c r="I10" s="17" t="s">
        <v>30</v>
      </c>
      <c r="J10" s="22">
        <v>9395000</v>
      </c>
      <c r="K10" s="22">
        <v>655087.30000000005</v>
      </c>
      <c r="L10" s="21">
        <f t="shared" si="1"/>
        <v>10050087.300000001</v>
      </c>
      <c r="M10" s="9" t="s">
        <v>49</v>
      </c>
      <c r="N10" s="9" t="s">
        <v>36</v>
      </c>
      <c r="O10" s="9" t="s">
        <v>32</v>
      </c>
      <c r="P10" s="9" t="s">
        <v>7</v>
      </c>
    </row>
    <row r="11" spans="1:17" ht="36" x14ac:dyDescent="0.25">
      <c r="A11" s="8" t="s">
        <v>34</v>
      </c>
      <c r="B11" s="8" t="s">
        <v>13</v>
      </c>
      <c r="C11" s="18">
        <v>176555000</v>
      </c>
      <c r="D11" s="16">
        <v>43299</v>
      </c>
      <c r="E11" s="16">
        <v>50679</v>
      </c>
      <c r="F11" s="18">
        <v>208063864.03999999</v>
      </c>
      <c r="G11" s="19">
        <v>208063864.03999999</v>
      </c>
      <c r="H11" s="19">
        <f t="shared" si="0"/>
        <v>0</v>
      </c>
      <c r="I11" s="17" t="s">
        <v>35</v>
      </c>
      <c r="J11" s="22">
        <v>176555000</v>
      </c>
      <c r="K11" s="22">
        <v>84755950</v>
      </c>
      <c r="L11" s="21">
        <f t="shared" si="1"/>
        <v>261310950</v>
      </c>
      <c r="M11" s="9" t="s">
        <v>49</v>
      </c>
      <c r="N11" s="9" t="s">
        <v>10</v>
      </c>
      <c r="O11" s="9" t="s">
        <v>36</v>
      </c>
      <c r="P11" s="9" t="s">
        <v>7</v>
      </c>
    </row>
    <row r="12" spans="1:17" ht="24" x14ac:dyDescent="0.25">
      <c r="A12" s="8" t="s">
        <v>38</v>
      </c>
      <c r="B12" s="8" t="s">
        <v>13</v>
      </c>
      <c r="C12" s="18">
        <v>6550000</v>
      </c>
      <c r="D12" s="16">
        <v>44033</v>
      </c>
      <c r="E12" s="16">
        <v>46296</v>
      </c>
      <c r="F12" s="18">
        <v>7612863.2400000002</v>
      </c>
      <c r="G12" s="18">
        <v>7612863.2400000002</v>
      </c>
      <c r="H12" s="19">
        <f t="shared" si="0"/>
        <v>0</v>
      </c>
      <c r="I12" s="17" t="s">
        <v>41</v>
      </c>
      <c r="J12" s="22">
        <v>2630000</v>
      </c>
      <c r="K12" s="22">
        <v>267250</v>
      </c>
      <c r="L12" s="21">
        <f t="shared" ref="L12:L16" si="2">J12+K12</f>
        <v>2897250</v>
      </c>
      <c r="M12" s="9" t="s">
        <v>49</v>
      </c>
      <c r="N12" s="9" t="s">
        <v>10</v>
      </c>
      <c r="O12" s="9" t="s">
        <v>36</v>
      </c>
      <c r="P12" s="9" t="s">
        <v>7</v>
      </c>
    </row>
    <row r="13" spans="1:17" ht="64.5" customHeight="1" x14ac:dyDescent="0.25">
      <c r="A13" s="8" t="s">
        <v>39</v>
      </c>
      <c r="B13" s="8" t="s">
        <v>13</v>
      </c>
      <c r="C13" s="18">
        <v>222925000</v>
      </c>
      <c r="D13" s="16">
        <v>44033</v>
      </c>
      <c r="E13" s="16">
        <v>51044</v>
      </c>
      <c r="F13" s="18">
        <v>287207754.74000001</v>
      </c>
      <c r="G13" s="18">
        <v>287207754.74000001</v>
      </c>
      <c r="H13" s="19">
        <f t="shared" si="0"/>
        <v>0</v>
      </c>
      <c r="I13" s="17" t="s">
        <v>44</v>
      </c>
      <c r="J13" s="22">
        <v>216750000</v>
      </c>
      <c r="K13" s="22">
        <v>88969700</v>
      </c>
      <c r="L13" s="21">
        <f t="shared" si="2"/>
        <v>305719700</v>
      </c>
      <c r="M13" s="9" t="s">
        <v>49</v>
      </c>
      <c r="N13" s="9" t="s">
        <v>10</v>
      </c>
      <c r="O13" s="9" t="s">
        <v>36</v>
      </c>
      <c r="P13" s="9" t="s">
        <v>7</v>
      </c>
    </row>
    <row r="14" spans="1:17" ht="24" x14ac:dyDescent="0.25">
      <c r="A14" s="8" t="s">
        <v>40</v>
      </c>
      <c r="B14" s="8" t="s">
        <v>13</v>
      </c>
      <c r="C14" s="18">
        <v>19490000</v>
      </c>
      <c r="D14" s="16">
        <v>44033</v>
      </c>
      <c r="E14" s="16">
        <v>46296</v>
      </c>
      <c r="F14" s="18">
        <v>20889076.059999999</v>
      </c>
      <c r="G14" s="18">
        <v>20889076.059999999</v>
      </c>
      <c r="H14" s="19">
        <f t="shared" si="0"/>
        <v>0</v>
      </c>
      <c r="I14" s="17" t="s">
        <v>42</v>
      </c>
      <c r="J14" s="22">
        <v>11995000</v>
      </c>
      <c r="K14" s="22">
        <v>544275</v>
      </c>
      <c r="L14" s="21">
        <f t="shared" si="2"/>
        <v>12539275</v>
      </c>
      <c r="M14" s="9" t="s">
        <v>49</v>
      </c>
      <c r="N14" s="9" t="s">
        <v>10</v>
      </c>
      <c r="O14" s="9" t="s">
        <v>36</v>
      </c>
      <c r="P14" s="9" t="s">
        <v>7</v>
      </c>
    </row>
    <row r="15" spans="1:17" ht="48" x14ac:dyDescent="0.25">
      <c r="A15" s="8" t="s">
        <v>45</v>
      </c>
      <c r="B15" s="8" t="s">
        <v>46</v>
      </c>
      <c r="C15" s="18">
        <v>322180000</v>
      </c>
      <c r="D15" s="16">
        <v>44539</v>
      </c>
      <c r="E15" s="16">
        <v>55427</v>
      </c>
      <c r="F15" s="18">
        <v>400000000</v>
      </c>
      <c r="G15" s="25">
        <f>34597484.35+85056474.01+264693442.6</f>
        <v>384347400.96000004</v>
      </c>
      <c r="H15" s="26">
        <f>F15-G15</f>
        <v>15652599.039999962</v>
      </c>
      <c r="I15" s="17" t="s">
        <v>54</v>
      </c>
      <c r="J15" s="22">
        <v>311485000</v>
      </c>
      <c r="K15" s="22">
        <v>245003200</v>
      </c>
      <c r="L15" s="21">
        <f t="shared" si="2"/>
        <v>556488200</v>
      </c>
      <c r="M15" s="9" t="s">
        <v>49</v>
      </c>
      <c r="N15" s="9" t="s">
        <v>48</v>
      </c>
      <c r="O15" s="9" t="s">
        <v>36</v>
      </c>
      <c r="P15" s="9" t="s">
        <v>47</v>
      </c>
    </row>
    <row r="16" spans="1:17" ht="60" x14ac:dyDescent="0.25">
      <c r="A16" s="8" t="s">
        <v>57</v>
      </c>
      <c r="B16" s="8" t="s">
        <v>46</v>
      </c>
      <c r="C16" s="18">
        <v>393585000</v>
      </c>
      <c r="D16" s="16">
        <v>45169</v>
      </c>
      <c r="E16" s="16">
        <v>52505</v>
      </c>
      <c r="F16" s="18">
        <v>425000000</v>
      </c>
      <c r="G16" s="25">
        <v>0</v>
      </c>
      <c r="H16" s="26">
        <f>F16-G16</f>
        <v>425000000</v>
      </c>
      <c r="I16" s="17" t="s">
        <v>58</v>
      </c>
      <c r="J16" s="22">
        <v>393585000</v>
      </c>
      <c r="K16" s="22">
        <v>374514750</v>
      </c>
      <c r="L16" s="21">
        <f t="shared" si="2"/>
        <v>768099750</v>
      </c>
      <c r="M16" s="9" t="s">
        <v>49</v>
      </c>
      <c r="N16" s="9" t="s">
        <v>48</v>
      </c>
      <c r="O16" s="9" t="s">
        <v>36</v>
      </c>
      <c r="P16" s="9" t="s">
        <v>47</v>
      </c>
    </row>
    <row r="17" spans="1:16" ht="24" customHeight="1" x14ac:dyDescent="0.25">
      <c r="A17" s="14"/>
      <c r="B17" s="15" t="s">
        <v>20</v>
      </c>
      <c r="C17" s="20">
        <f>SUM(C7:C16)</f>
        <v>1283934396.9000001</v>
      </c>
      <c r="D17" s="14"/>
      <c r="E17" s="14"/>
      <c r="F17" s="14"/>
      <c r="G17" s="14"/>
      <c r="H17" s="14"/>
      <c r="J17" s="20">
        <f>SUM(J7:J16)</f>
        <v>1131204396.9000001</v>
      </c>
      <c r="K17" s="20">
        <f>SUM(K7:K16)</f>
        <v>814016052.96000004</v>
      </c>
      <c r="L17" s="20">
        <f>J17+K17</f>
        <v>1945220449.8600001</v>
      </c>
      <c r="M17" s="14"/>
      <c r="N17" s="14"/>
      <c r="O17" s="14"/>
      <c r="P17" s="1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M18" s="4"/>
      <c r="N18" s="4"/>
      <c r="O18" s="4"/>
      <c r="P18" s="4"/>
    </row>
    <row r="19" spans="1:16" x14ac:dyDescent="0.25">
      <c r="A19" s="13" t="s">
        <v>21</v>
      </c>
      <c r="B19" s="4"/>
      <c r="C19" s="4"/>
      <c r="D19" s="4"/>
      <c r="E19" s="4"/>
      <c r="F19" s="4"/>
      <c r="G19" s="4"/>
      <c r="H19" s="4"/>
      <c r="I19" s="4"/>
      <c r="M19" s="4"/>
      <c r="N19" s="4"/>
      <c r="O19" s="4"/>
      <c r="P19" s="4"/>
    </row>
    <row r="20" spans="1:16" x14ac:dyDescent="0.25">
      <c r="A20" s="13" t="s">
        <v>22</v>
      </c>
    </row>
    <row r="21" spans="1:16" x14ac:dyDescent="0.25">
      <c r="A21" s="13" t="s">
        <v>53</v>
      </c>
    </row>
    <row r="22" spans="1:16" x14ac:dyDescent="0.25">
      <c r="A22" s="13" t="s">
        <v>52</v>
      </c>
    </row>
    <row r="23" spans="1:16" x14ac:dyDescent="0.25">
      <c r="A23" s="13" t="s">
        <v>51</v>
      </c>
    </row>
    <row r="24" spans="1:16" x14ac:dyDescent="0.25">
      <c r="A24" s="13" t="s">
        <v>24</v>
      </c>
    </row>
    <row r="25" spans="1:16" x14ac:dyDescent="0.25">
      <c r="A25" s="13" t="s">
        <v>59</v>
      </c>
    </row>
    <row r="26" spans="1:16" x14ac:dyDescent="0.25">
      <c r="A26" s="13" t="s">
        <v>43</v>
      </c>
    </row>
  </sheetData>
  <mergeCells count="2">
    <mergeCell ref="J5:L5"/>
    <mergeCell ref="M5:O5"/>
  </mergeCells>
  <printOptions horizontalCentered="1"/>
  <pageMargins left="0.25" right="0.25" top="0.5" bottom="0.5" header="0.5" footer="0.25"/>
  <pageSetup paperSize="5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HB1378 Debt Info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James</cp:lastModifiedBy>
  <cp:lastPrinted>2019-11-26T13:24:48Z</cp:lastPrinted>
  <dcterms:created xsi:type="dcterms:W3CDTF">2017-10-23T21:04:47Z</dcterms:created>
  <dcterms:modified xsi:type="dcterms:W3CDTF">2024-06-20T20:57:48Z</dcterms:modified>
</cp:coreProperties>
</file>